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PKK-ARH\Spomenka Milošević\Documents\2020\Програм пословања за 2020\Program poslovanja za 2021.godinu\"/>
    </mc:Choice>
  </mc:AlternateContent>
  <bookViews>
    <workbookView xWindow="0" yWindow="0" windowWidth="28800" windowHeight="12435" tabRatio="896"/>
  </bookViews>
  <sheets>
    <sheet name="Plan JN i Nabavki 2021" sheetId="51" r:id="rId1"/>
  </sheets>
  <calcPr calcId="152511"/>
</workbook>
</file>

<file path=xl/calcChain.xml><?xml version="1.0" encoding="utf-8"?>
<calcChain xmlns="http://schemas.openxmlformats.org/spreadsheetml/2006/main">
  <c r="F238" i="51" l="1"/>
  <c r="E238" i="51"/>
  <c r="F235" i="51"/>
  <c r="G235" i="51"/>
  <c r="G238" i="51" s="1"/>
  <c r="E233" i="51"/>
  <c r="F229" i="51"/>
  <c r="G229" i="51"/>
  <c r="E229" i="51"/>
  <c r="F222" i="51"/>
  <c r="G222" i="51"/>
  <c r="E222" i="51"/>
  <c r="F219" i="51"/>
  <c r="G219" i="51"/>
  <c r="E219" i="51"/>
  <c r="F185" i="51"/>
  <c r="G185" i="51"/>
  <c r="F178" i="51"/>
  <c r="G178" i="51"/>
  <c r="F152" i="51"/>
  <c r="G152" i="51"/>
  <c r="F142" i="51"/>
  <c r="G142" i="51"/>
  <c r="E142" i="51"/>
  <c r="F108" i="51"/>
  <c r="G108" i="51"/>
  <c r="E108" i="51"/>
  <c r="F104" i="51"/>
  <c r="G104" i="51"/>
  <c r="F72" i="51"/>
  <c r="G72" i="51"/>
  <c r="F66" i="51"/>
  <c r="G66" i="51"/>
  <c r="F51" i="51"/>
  <c r="G51" i="51"/>
  <c r="F48" i="51"/>
  <c r="G48" i="51"/>
  <c r="F29" i="51"/>
  <c r="G29" i="51"/>
  <c r="F11" i="51" l="1"/>
  <c r="G11" i="51"/>
  <c r="E11" i="51"/>
  <c r="F210" i="51" l="1"/>
  <c r="G210" i="51"/>
  <c r="F148" i="51"/>
  <c r="G148" i="51"/>
  <c r="F43" i="51"/>
  <c r="G43" i="51"/>
  <c r="F39" i="51"/>
  <c r="G39" i="51"/>
  <c r="F36" i="51"/>
  <c r="G36" i="51"/>
  <c r="E36" i="51"/>
  <c r="G32" i="51"/>
  <c r="G16" i="51"/>
  <c r="E185" i="51"/>
  <c r="E152" i="51"/>
  <c r="E72" i="51" l="1"/>
  <c r="E43" i="51" l="1"/>
  <c r="F16" i="51" l="1"/>
  <c r="E16" i="51"/>
  <c r="E29" i="51" s="1"/>
  <c r="F32" i="51"/>
  <c r="G233" i="51" l="1"/>
  <c r="F233" i="51"/>
  <c r="E210" i="51" l="1"/>
  <c r="E178" i="51"/>
  <c r="E148" i="51"/>
  <c r="E104" i="51"/>
  <c r="E66" i="51"/>
  <c r="E39" i="51"/>
  <c r="E32" i="51"/>
  <c r="E48" i="51" s="1"/>
  <c r="E51" i="51" s="1"/>
  <c r="E235" i="51" l="1"/>
</calcChain>
</file>

<file path=xl/sharedStrings.xml><?xml version="1.0" encoding="utf-8"?>
<sst xmlns="http://schemas.openxmlformats.org/spreadsheetml/2006/main" count="404" uniqueCount="342">
  <si>
    <t>Конто</t>
  </si>
  <si>
    <t>Добра</t>
  </si>
  <si>
    <t>Шљунак, песак, дробљени камен и агрегати</t>
  </si>
  <si>
    <t>Грађевински материјали</t>
  </si>
  <si>
    <t>Цевоводи, цевни системи, цеви, омотачи цеви и сродни артикли</t>
  </si>
  <si>
    <t>Уља за подмазивање и средства за подмазивање</t>
  </si>
  <si>
    <t>Плоче, лимови, траке и фолије у вези са грађевинским материјалом</t>
  </si>
  <si>
    <t>Храна за животиње</t>
  </si>
  <si>
    <t>Услуге</t>
  </si>
  <si>
    <t>Услуге поправки и одржавања пумпи</t>
  </si>
  <si>
    <t>Услуга одржавања и поправка водомера</t>
  </si>
  <si>
    <t>Ветеринарске услуге</t>
  </si>
  <si>
    <t>Архитектонске, техничке и геодетске услуге</t>
  </si>
  <si>
    <t>Услуге сече дрвећа</t>
  </si>
  <si>
    <t>Мртвачки сандуци</t>
  </si>
  <si>
    <t>Свеће</t>
  </si>
  <si>
    <t>Пешкири</t>
  </si>
  <si>
    <t>Одевни предмети</t>
  </si>
  <si>
    <t>Браве, кључеви и шарке</t>
  </si>
  <si>
    <t>Метле, четке и други производи разних врста</t>
  </si>
  <si>
    <t>Радне рукавице</t>
  </si>
  <si>
    <t>Вијци</t>
  </si>
  <si>
    <t>Украсне биљке, трава, маховина и лишајеви</t>
  </si>
  <si>
    <t>Разна рачунарска опрема</t>
  </si>
  <si>
    <t>Црева</t>
  </si>
  <si>
    <t>Мајице са кратким рукавима</t>
  </si>
  <si>
    <t>Шоље и чаше</t>
  </si>
  <si>
    <t>Точкови, делови и прибор за точкове</t>
  </si>
  <si>
    <t>Машине за рачунање и рачуноводство</t>
  </si>
  <si>
    <t>Флеш меморија</t>
  </si>
  <si>
    <t>Ручни алати</t>
  </si>
  <si>
    <t>Разни ручни алати</t>
  </si>
  <si>
    <t>Решои</t>
  </si>
  <si>
    <t>Услуге калибрације (баждарења)</t>
  </si>
  <si>
    <t>Услуге поправке и одржавања аутомобила</t>
  </si>
  <si>
    <t>Одржавање и поправка канцеларијских уређаја</t>
  </si>
  <si>
    <t>Прање аутомобила и сличне услуге</t>
  </si>
  <si>
    <t>Услуге поправке гума, укључујући монтажу и центрирање</t>
  </si>
  <si>
    <t>Лимарске услуге</t>
  </si>
  <si>
    <t>Услуге поправки и одржавања вентила</t>
  </si>
  <si>
    <t>Услуге одржавања телефонске мреже</t>
  </si>
  <si>
    <t>Услуге поправке и одржавања котлова</t>
  </si>
  <si>
    <t>Здравствене услуге</t>
  </si>
  <si>
    <t>Ревизорске услуге</t>
  </si>
  <si>
    <t>Услуге поправке и одржавања ватрогасне опреме</t>
  </si>
  <si>
    <t>Пензионе услуге</t>
  </si>
  <si>
    <t>Поштанске и курирске услуге</t>
  </si>
  <si>
    <t>Поштанске марке</t>
  </si>
  <si>
    <t>Радови</t>
  </si>
  <si>
    <t>Стаклорезачки радови</t>
  </si>
  <si>
    <t>ЈП "Ковински комуналац" Ковин</t>
  </si>
  <si>
    <t xml:space="preserve">Број: </t>
  </si>
  <si>
    <t xml:space="preserve">Дана: </t>
  </si>
  <si>
    <t>Р.бр.</t>
  </si>
  <si>
    <t>ТРОШКОВИ МАТЕРИЈАЛА ЗА ИЗРАДУ</t>
  </si>
  <si>
    <t>1.1</t>
  </si>
  <si>
    <t>1.2</t>
  </si>
  <si>
    <t>1.3</t>
  </si>
  <si>
    <t>Основне органске и неорганске хемикалије, жавелова в. и течни хлор</t>
  </si>
  <si>
    <t>1.4</t>
  </si>
  <si>
    <t>1.5</t>
  </si>
  <si>
    <t>1.6</t>
  </si>
  <si>
    <t>Електро материјал</t>
  </si>
  <si>
    <t>Кварцни песак</t>
  </si>
  <si>
    <t>АУТО ГУМЕ</t>
  </si>
  <si>
    <t>КАНЦЕЛАРИЈСКИ МАТЕРИЈАЛ</t>
  </si>
  <si>
    <t>ГОРИВА</t>
  </si>
  <si>
    <t>09100000</t>
  </si>
  <si>
    <t>ЕЛЕКТРИЧНА ЕНЕРГИЈА</t>
  </si>
  <si>
    <t>09310000</t>
  </si>
  <si>
    <t>ПУМПЕ ( бунарске, центрифугалне, фекалне)</t>
  </si>
  <si>
    <t>023000</t>
  </si>
  <si>
    <t>УКУПНО ДОБРА:</t>
  </si>
  <si>
    <t>2020.</t>
  </si>
  <si>
    <t>ОСИГУРАЊЕ</t>
  </si>
  <si>
    <t>10.1</t>
  </si>
  <si>
    <t>Услуге осигурања моторних возила</t>
  </si>
  <si>
    <t>ТЕЛЕКОМУНИКАЦИОНЕ УСЛУГЕ</t>
  </si>
  <si>
    <t>Услуге јавне телефоније</t>
  </si>
  <si>
    <t>Услуге мобилне телефоније</t>
  </si>
  <si>
    <t>ТРОШКОВИ ОДРЖАВАЊА ОСНОВНИХ С. - УСЛУГЕ</t>
  </si>
  <si>
    <t>Услуге поправки и одржавања теретних возила</t>
  </si>
  <si>
    <t>НЕМАТЕРИЈАЛНИ ТРОШКОВИ</t>
  </si>
  <si>
    <t>Лабораторијске услуге (анализа воде)</t>
  </si>
  <si>
    <t>ТРОШКОВИ НЕПРОИЗВОДНИХ УСЛУГА</t>
  </si>
  <si>
    <t>012000</t>
  </si>
  <si>
    <t>УКУПНО УСЛУГЕ:</t>
  </si>
  <si>
    <t>022000</t>
  </si>
  <si>
    <t>УКУПНО РАДОВИ:</t>
  </si>
  <si>
    <t>1. УКУПНО ДОБРА, УСЛУГЕ И РАДОВИ:</t>
  </si>
  <si>
    <t>НАБАВКА ПОГРЕБНЕ ОПРЕМЕ</t>
  </si>
  <si>
    <t xml:space="preserve">Бројеви и слова за крстове </t>
  </si>
  <si>
    <t>2.1</t>
  </si>
  <si>
    <t>Лабораторијски, хигијенски или фармац.предмети од стакла</t>
  </si>
  <si>
    <t>Производи за чишћење (средства хигијене)</t>
  </si>
  <si>
    <t>03441000</t>
  </si>
  <si>
    <t>09211100</t>
  </si>
  <si>
    <t>Боје и лакови</t>
  </si>
  <si>
    <t>44800000</t>
  </si>
  <si>
    <t>Разна ђубрива</t>
  </si>
  <si>
    <t>Слама</t>
  </si>
  <si>
    <t>03114100</t>
  </si>
  <si>
    <t>Заштитна опрема (наочаре, маске, одела за есхумацију...)</t>
  </si>
  <si>
    <t>Материјал (биодизел)</t>
  </si>
  <si>
    <t>Со за посипање путева</t>
  </si>
  <si>
    <t>ПВЦ бурад за превоз жавелове воде</t>
  </si>
  <si>
    <t>Посуде за храну, поводци, корпе за псе</t>
  </si>
  <si>
    <t>ЕА30</t>
  </si>
  <si>
    <t>Бунарске колоне</t>
  </si>
  <si>
    <t>Самоиспирајући механички филтери</t>
  </si>
  <si>
    <t>Сапнице за филтерске посуде</t>
  </si>
  <si>
    <t>РЕЗЕРВНИ ДЕЛОВИ</t>
  </si>
  <si>
    <t>3.1</t>
  </si>
  <si>
    <t>Делови машина за пољопривреду и шумарство</t>
  </si>
  <si>
    <t>3.2</t>
  </si>
  <si>
    <t>Акумулатори, примарне ћелије, примарне батерије, UPS</t>
  </si>
  <si>
    <t>3.3</t>
  </si>
  <si>
    <t>Делови за бицикл</t>
  </si>
  <si>
    <t>СИТАН ИНВЕНТАР</t>
  </si>
  <si>
    <t>4.1</t>
  </si>
  <si>
    <t>4.2</t>
  </si>
  <si>
    <t>4.3</t>
  </si>
  <si>
    <t>4.4</t>
  </si>
  <si>
    <t>4.5</t>
  </si>
  <si>
    <t>Сајле - хватаљке за псе</t>
  </si>
  <si>
    <t>4.6</t>
  </si>
  <si>
    <t>Кутије за прву помоћ</t>
  </si>
  <si>
    <t>4.7</t>
  </si>
  <si>
    <t>Троуглови</t>
  </si>
  <si>
    <t>ББ06</t>
  </si>
  <si>
    <t>4.8</t>
  </si>
  <si>
    <t>Жигови и печати</t>
  </si>
  <si>
    <t>4.9</t>
  </si>
  <si>
    <t>Апарати за гашење пожара</t>
  </si>
  <si>
    <t>4.10</t>
  </si>
  <si>
    <t>Телефонски апарати</t>
  </si>
  <si>
    <t>4.11</t>
  </si>
  <si>
    <t>Сигнализација</t>
  </si>
  <si>
    <t>4.12</t>
  </si>
  <si>
    <t>Канцеларијски намештај</t>
  </si>
  <si>
    <t>4.13</t>
  </si>
  <si>
    <t>Читачи картица</t>
  </si>
  <si>
    <t>4.14</t>
  </si>
  <si>
    <t>НОВИНЕ, РЕВИЈЕ, ПЕРИОДИЧНЕ ПУБЛИКАЦИЈЕ И ЧАСОПИСИ</t>
  </si>
  <si>
    <t>ПРОГРАМСКИ ПАКЕТИ И ИНФОРМАЦИОНИ СИСТЕМИ</t>
  </si>
  <si>
    <t>РАЧУНАРСКА ОПРЕМА (монитори, рачунари, штампачи, скенери...)</t>
  </si>
  <si>
    <t>СИСТЕМ ЗА ВИДЕО НАДЗОР</t>
  </si>
  <si>
    <t>РЕГИСТАР КАСЕ</t>
  </si>
  <si>
    <t>РУЧНЕ КОСАЧИЦЕ</t>
  </si>
  <si>
    <t>РАЗНИ НАМЕШТАЈ И ОПРЕМА</t>
  </si>
  <si>
    <t>КОНТЕЈНЕРИ</t>
  </si>
  <si>
    <t>ПУМПЕ ( дозир, муљне)</t>
  </si>
  <si>
    <t>МЕКИ УПУШТАЧИ, ТРАНСМИТЕРИ</t>
  </si>
  <si>
    <t>ПРИКОЛИЦА ЗА ПСЕ</t>
  </si>
  <si>
    <t>КЛИМА УРЕЂАЈИ</t>
  </si>
  <si>
    <t>УПС</t>
  </si>
  <si>
    <t>ИМПУЛСИВНИ ВОДОМЕРИ</t>
  </si>
  <si>
    <t>УСЛУГЕ ХОТЕЛА, РЕСТОРАНА И ТРГОВИНЕ НА МАЛО</t>
  </si>
  <si>
    <t>ТРОШКОВИ ГРЕЈАЊА</t>
  </si>
  <si>
    <t>09323000</t>
  </si>
  <si>
    <t>УСЛУГЕ ДРУМСКОГ ПРЕВОЗА</t>
  </si>
  <si>
    <t>УСЛУГЕ ИНТЕРНЕТА</t>
  </si>
  <si>
    <t>Услуге поправки и одржавања компресора</t>
  </si>
  <si>
    <t>Услуге поправке и одржавања опреме за дистрибуцију еле.енергије</t>
  </si>
  <si>
    <t>Услуге у области хортикултуре (поправка косачица и сл.)</t>
  </si>
  <si>
    <t>Услуге поправке и одржавања елек.уређаја, апарата и припад.опреме</t>
  </si>
  <si>
    <t>Услуге уградње врата и прозора</t>
  </si>
  <si>
    <t>Услуге тестирања бунара</t>
  </si>
  <si>
    <t>FG15</t>
  </si>
  <si>
    <t>Регенерација бунара</t>
  </si>
  <si>
    <t>Услуге чишћења колектора за отпадне воде (услуге "Wome" )</t>
  </si>
  <si>
    <t>Инсталација видео система</t>
  </si>
  <si>
    <t>Уградња ГПС-а</t>
  </si>
  <si>
    <t>РА02</t>
  </si>
  <si>
    <t>УСЛУГЕ РЕКЛАМИРАЊА</t>
  </si>
  <si>
    <t>QА</t>
  </si>
  <si>
    <t>Услуге образовања и стручног осбособљавања</t>
  </si>
  <si>
    <t>Правни савети и заступање</t>
  </si>
  <si>
    <t>Услуге правног документовања и оверавања</t>
  </si>
  <si>
    <t>Услуге у вези са БЗНР</t>
  </si>
  <si>
    <t>Изнајмљивање механи. и опреме за високогр. и нискогр.са операт.</t>
  </si>
  <si>
    <t>Електронско управљање подацима</t>
  </si>
  <si>
    <t>Печаторезачке и фирмо писачке услуге</t>
  </si>
  <si>
    <t>Контрола квалитета</t>
  </si>
  <si>
    <t>ДА40</t>
  </si>
  <si>
    <r>
      <t>Санитарне услуге на објектима (</t>
    </r>
    <r>
      <rPr>
        <b/>
        <sz val="9"/>
        <rFont val="Times New Roman"/>
        <family val="1"/>
        <charset val="238"/>
      </rPr>
      <t>дезинфекција, дезинсекција, дератизација)</t>
    </r>
  </si>
  <si>
    <t>Услуге садње</t>
  </si>
  <si>
    <t>Разне инжењерске услуге</t>
  </si>
  <si>
    <t>Корпе за отпатке</t>
  </si>
  <si>
    <t>Услуге изнајмљивања скеле</t>
  </si>
  <si>
    <t>Услуге вршења стручног надзора</t>
  </si>
  <si>
    <t>Телевизијске услуге (РТВ претплата)</t>
  </si>
  <si>
    <t>550910</t>
  </si>
  <si>
    <t>Услуге израде намештаја</t>
  </si>
  <si>
    <t>Услуге израде Елабората о зонама санитарне заштите</t>
  </si>
  <si>
    <t>Услуге обућара</t>
  </si>
  <si>
    <t>БАНКАРСКЕ УСЛУГЕ</t>
  </si>
  <si>
    <t>ПОШТАНСКЕ УСЛУГЕ</t>
  </si>
  <si>
    <t>УСЛУГЕ ТЕХНИЧКОГ ПРЕГЛЕДА ВОЗИЛА</t>
  </si>
  <si>
    <t>УСЛУГЕ ОГЛАШАВАЊА И МАРКЕТИНГА</t>
  </si>
  <si>
    <t>АРХИТЕКТОНСКЕ, ГРАЂЕВИНСКЕ, ИНЖЕЊЕРСКЕ И ИНСПЕ.УС. (Уговор о делу)</t>
  </si>
  <si>
    <t>ПРИВРЕМЕНО ПОВРЕМЕНИ ПОСЛОВИ</t>
  </si>
  <si>
    <t>УСЛУГЕ ИЗВРШИТЕЉА</t>
  </si>
  <si>
    <t>ТРОШКОВИ ОДРЖАВАЊА ОСНОВНИХ С. - РАДОВИ</t>
  </si>
  <si>
    <t>Браварски радови (стругарске услуге)</t>
  </si>
  <si>
    <t>Поправак и одржавање постројења ( ремонт обртних цил. ињектрора, рег.теч.хлора, леп.филтера, нивометра, леп.затварача, трансмитера)</t>
  </si>
  <si>
    <t>Армиарчко - бетонски радови</t>
  </si>
  <si>
    <t>Радови на поплочавању и асфалтирању површина</t>
  </si>
  <si>
    <t>РАДОВИ НА ИНСТАЛАЦИЈИ ВЕНТИЛАЦИЈЕ И КЛИМАТИЗАЦИЈЕ</t>
  </si>
  <si>
    <t>РАДОВИ НА ГРАЂЕВИНСКИМ ИНСТАЛАЦИЈАМА И ОБЈЕКТИМА</t>
  </si>
  <si>
    <t>Радови на поправци крова</t>
  </si>
  <si>
    <t>Постављање бехатон стаза</t>
  </si>
  <si>
    <t>Радови на грађевинским инсталацијама</t>
  </si>
  <si>
    <t>2. УКУПНО ДОБРА, УСЛУГЕ И РАДОВИ:</t>
  </si>
  <si>
    <t>3.УКУПНО ЈАВНЕ НАБАВКЕ И НАБАВКЕ НА КОЈЕ СЕ ЗАКОН НЕ ПРИМЕЊУЈЕ:</t>
  </si>
  <si>
    <t>Директор,</t>
  </si>
  <si>
    <t>Резервни делови за теретна, доставна возила и аутомобиле</t>
  </si>
  <si>
    <t>Одећа, обућа, пртљаг и прибор (ХТЗ опрема)</t>
  </si>
  <si>
    <t>4.15</t>
  </si>
  <si>
    <t>4.16</t>
  </si>
  <si>
    <t>Електрични уређаји за грејање простора</t>
  </si>
  <si>
    <t>Услуге заваривања (цеви…)</t>
  </si>
  <si>
    <t>Одржавање и поправка бициклова</t>
  </si>
  <si>
    <t>Услуге техничког пројектовања (планови депоније и сл.)</t>
  </si>
  <si>
    <t>МОТОР СА МЕЊАЧЕМ (набавка и уградња)</t>
  </si>
  <si>
    <t>Услуге осигурања имовине и лица</t>
  </si>
  <si>
    <t>9.1</t>
  </si>
  <si>
    <t>Услуге запошљавања</t>
  </si>
  <si>
    <t>Табле за обележавање зона санитарне заштите и сл.</t>
  </si>
  <si>
    <t>02-________/1-20</t>
  </si>
  <si>
    <t>___________</t>
  </si>
  <si>
    <t>ПЛАН ЈАВНИХ НАБАВКИ ЗА 2021.ГОДИНУ</t>
  </si>
  <si>
    <t>2021.</t>
  </si>
  <si>
    <t>02-_______/2-20</t>
  </si>
  <si>
    <t>____________</t>
  </si>
  <si>
    <t>ПЛАН  НАБАВКИ  НА  КОЈЕ  СЕ  ЗАКОН  НЕ ПРИМЕЊУЈЕ  ЗА  2021. ГОДИНУ</t>
  </si>
  <si>
    <t>11.1</t>
  </si>
  <si>
    <t>КАМИОН СМЕЋАР</t>
  </si>
  <si>
    <t>ГЕЕНРАЛНИ СЕРВИС - РЕМОНТ КАМИОНА СМЕЋАРА ФАП 1823 (Мерцедес)</t>
  </si>
  <si>
    <t>СИСТЕМ ЗА КОНТРОЛУ ПРИСТУПА И ЕВИДЕНЦИЈУ РАДНОГ ВРЕМЕНА</t>
  </si>
  <si>
    <t>Консултантске (саветодавне) услуге из области водоснабдевања</t>
  </si>
  <si>
    <t>31.1</t>
  </si>
  <si>
    <t>31.2</t>
  </si>
  <si>
    <t>Услуге одржавања софтвера</t>
  </si>
  <si>
    <t>CPV</t>
  </si>
  <si>
    <t>Услуге финансијског саветовања и из области јавних набавки</t>
  </si>
  <si>
    <t>8.1</t>
  </si>
  <si>
    <t>5.2</t>
  </si>
  <si>
    <t>10.2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</si>
  <si>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</si>
  <si>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</si>
  <si>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</si>
  <si>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</si>
  <si>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</si>
  <si>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</si>
  <si>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</si>
  <si>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</si>
  <si>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</si>
  <si>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</si>
  <si>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</si>
  <si>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</si>
  <si>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</si>
  <si>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</si>
  <si>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</si>
  <si>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</si>
  <si>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</si>
  <si>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</si>
  <si>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</si>
  <si>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</si>
  <si>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</si>
  <si>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</si>
  <si>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</si>
  <si>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</si>
  <si>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</si>
  <si>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Разне услуге поправке и одржавања</t>
  </si>
  <si>
    <t>Остали материјал за израду (разни производи)</t>
  </si>
  <si>
    <t>РАЗНА ОПРЕМА</t>
  </si>
  <si>
    <t>33.1</t>
  </si>
  <si>
    <t>33.2</t>
  </si>
  <si>
    <t>Јеремић Драгослав дипл.инж.грађ.</t>
  </si>
  <si>
    <t>25.1</t>
  </si>
  <si>
    <t>25.2</t>
  </si>
  <si>
    <t>27.1</t>
  </si>
  <si>
    <t>27.2</t>
  </si>
  <si>
    <t>27.3</t>
  </si>
  <si>
    <t>27.4</t>
  </si>
  <si>
    <t>27.5</t>
  </si>
  <si>
    <t>27.6</t>
  </si>
  <si>
    <t>27.7</t>
  </si>
  <si>
    <t>27.8</t>
  </si>
  <si>
    <t>27.9</t>
  </si>
  <si>
    <t>27.10</t>
  </si>
  <si>
    <t>27.11</t>
  </si>
  <si>
    <t>27.12</t>
  </si>
  <si>
    <t>27.13</t>
  </si>
  <si>
    <t>27.14</t>
  </si>
  <si>
    <t>27.15</t>
  </si>
  <si>
    <t>27.16</t>
  </si>
  <si>
    <t>27.17</t>
  </si>
  <si>
    <t>27.18</t>
  </si>
  <si>
    <t>27.19</t>
  </si>
  <si>
    <t>27.20</t>
  </si>
  <si>
    <t>27.21</t>
  </si>
  <si>
    <t>27.22</t>
  </si>
  <si>
    <t>27.23</t>
  </si>
  <si>
    <t>30.1</t>
  </si>
  <si>
    <t>30.2</t>
  </si>
  <si>
    <t>30.3</t>
  </si>
  <si>
    <t>30.4</t>
  </si>
  <si>
    <t>30.5</t>
  </si>
  <si>
    <t>30.6</t>
  </si>
  <si>
    <t>31.3</t>
  </si>
  <si>
    <t>31.4</t>
  </si>
  <si>
    <t>31.5</t>
  </si>
  <si>
    <t>31.6</t>
  </si>
  <si>
    <t>31.7</t>
  </si>
  <si>
    <t>31.8</t>
  </si>
  <si>
    <t>31.9</t>
  </si>
  <si>
    <t>31.10</t>
  </si>
  <si>
    <t>31.11</t>
  </si>
  <si>
    <t>31.12</t>
  </si>
  <si>
    <t>31.13</t>
  </si>
  <si>
    <t>31.14</t>
  </si>
  <si>
    <t>31.15</t>
  </si>
  <si>
    <t>31.16</t>
  </si>
  <si>
    <t>31.17</t>
  </si>
  <si>
    <t>31.18</t>
  </si>
  <si>
    <t>31.19</t>
  </si>
  <si>
    <t>31.20</t>
  </si>
  <si>
    <t>31.21</t>
  </si>
  <si>
    <t>31.22</t>
  </si>
  <si>
    <t>31.23</t>
  </si>
  <si>
    <t>ИЗНАЈМЉИВАЊЕ - ЗАКУП (објекти, капела)</t>
  </si>
  <si>
    <t>40.1</t>
  </si>
  <si>
    <t>40.2</t>
  </si>
  <si>
    <t>40.3</t>
  </si>
  <si>
    <t>40.4</t>
  </si>
  <si>
    <t>40.5</t>
  </si>
  <si>
    <t>42.1</t>
  </si>
  <si>
    <t>42.2</t>
  </si>
  <si>
    <t>42.3</t>
  </si>
  <si>
    <t>Реализација I-X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</si>
</sst>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.5"/>
      <color indexed="8"/>
      <name val="Times New Roman"/>
      <family val="1"/>
      <charset val="238"/>
    </font>
    <font>
      <sz val="11"/>
      <name val="Calibri"/>
      <family val="2"/>
      <charset val="238"/>
    </font>
    <font>
      <b/>
      <sz val="9.8000000000000007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.5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b/>
      <i/>
      <sz val="14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12" fillId="0" borderId="0" xfId="0" applyFont="1"/>
    <xf numFmtId="4" fontId="5" fillId="2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4" fontId="3" fillId="3" borderId="1" xfId="0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49" fontId="5" fillId="3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13" fillId="3" borderId="1" xfId="0" applyFont="1" applyFill="1" applyBorder="1"/>
    <xf numFmtId="0" fontId="3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0" fontId="18" fillId="3" borderId="1" xfId="0" applyFont="1" applyFill="1" applyBorder="1"/>
    <xf numFmtId="4" fontId="2" fillId="2" borderId="1" xfId="0" applyNumberFormat="1" applyFont="1" applyFill="1" applyBorder="1"/>
    <xf numFmtId="4" fontId="17" fillId="2" borderId="1" xfId="0" applyNumberFormat="1" applyFont="1" applyFill="1" applyBorder="1"/>
    <xf numFmtId="4" fontId="17" fillId="5" borderId="1" xfId="0" applyNumberFormat="1" applyFont="1" applyFill="1" applyBorder="1"/>
    <xf numFmtId="4" fontId="17" fillId="0" borderId="0" xfId="0" applyNumberFormat="1" applyFont="1" applyFill="1" applyBorder="1"/>
    <xf numFmtId="4" fontId="2" fillId="0" borderId="0" xfId="0" applyNumberFormat="1" applyFont="1" applyFill="1" applyBorder="1"/>
    <xf numFmtId="0" fontId="21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/>
    <xf numFmtId="0" fontId="7" fillId="0" borderId="0" xfId="0" applyFont="1" applyBorder="1" applyAlignment="1">
      <alignment horizontal="center" wrapText="1"/>
    </xf>
    <xf numFmtId="0" fontId="14" fillId="3" borderId="1" xfId="0" applyFont="1" applyFill="1" applyBorder="1"/>
    <xf numFmtId="4" fontId="5" fillId="0" borderId="0" xfId="0" applyNumberFormat="1" applyFont="1" applyFill="1" applyBorder="1" applyAlignment="1">
      <alignment horizontal="right"/>
    </xf>
    <xf numFmtId="4" fontId="0" fillId="0" borderId="0" xfId="0" applyNumberFormat="1"/>
    <xf numFmtId="0" fontId="19" fillId="3" borderId="1" xfId="0" applyFont="1" applyFill="1" applyBorder="1"/>
    <xf numFmtId="0" fontId="10" fillId="0" borderId="1" xfId="0" applyFont="1" applyFill="1" applyBorder="1" applyAlignment="1">
      <alignment horizontal="center"/>
    </xf>
    <xf numFmtId="0" fontId="23" fillId="0" borderId="0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20" fillId="5" borderId="2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6"/>
  <sheetViews>
    <sheetView tabSelected="1" topLeftCell="A199" zoomScaleNormal="100" workbookViewId="0">
      <selection activeCell="G221" sqref="G221"/>
    </sheetView>
  </sheetViews>
  <sheetFormatPr defaultRowHeight="15" x14ac:dyDescent="0.25"/>
  <cols>
    <col min="1" max="1" width="6.28515625" customWidth="1"/>
    <col min="2" max="2" width="63.5703125" customWidth="1"/>
    <col min="3" max="3" width="10" bestFit="1" customWidth="1"/>
    <col min="4" max="4" width="7" bestFit="1" customWidth="1"/>
    <col min="5" max="5" width="15.42578125" bestFit="1" customWidth="1"/>
    <col min="6" max="6" width="15.42578125" customWidth="1"/>
    <col min="7" max="7" width="15.140625" customWidth="1"/>
    <col min="10" max="10" width="13.7109375" bestFit="1" customWidth="1"/>
  </cols>
  <sheetData>
    <row r="2" spans="1:7" x14ac:dyDescent="0.25">
      <c r="A2" s="1" t="s">
        <v>50</v>
      </c>
      <c r="B2" s="2"/>
      <c r="E2" s="53"/>
      <c r="F2" s="53"/>
      <c r="G2" s="53"/>
    </row>
    <row r="3" spans="1:7" x14ac:dyDescent="0.25">
      <c r="A3" s="2" t="s">
        <v>51</v>
      </c>
      <c r="B3" s="2" t="s">
        <v>229</v>
      </c>
      <c r="E3" s="53"/>
      <c r="F3" s="53"/>
      <c r="G3" s="53"/>
    </row>
    <row r="4" spans="1:7" x14ac:dyDescent="0.25">
      <c r="A4" s="2" t="s">
        <v>52</v>
      </c>
      <c r="B4" s="2" t="s">
        <v>230</v>
      </c>
      <c r="E4" s="53"/>
      <c r="F4" s="53"/>
      <c r="G4" s="53"/>
    </row>
    <row r="5" spans="1:7" x14ac:dyDescent="0.25">
      <c r="A5" s="2"/>
      <c r="B5" s="2"/>
      <c r="E5" s="51"/>
      <c r="F5" s="51"/>
      <c r="G5" s="51"/>
    </row>
    <row r="6" spans="1:7" x14ac:dyDescent="0.25">
      <c r="A6" s="2"/>
      <c r="B6" s="2"/>
      <c r="E6" s="18"/>
      <c r="F6" s="18"/>
      <c r="G6" s="18"/>
    </row>
    <row r="7" spans="1:7" ht="19.5" x14ac:dyDescent="0.35">
      <c r="A7" s="60" t="s">
        <v>231</v>
      </c>
      <c r="B7" s="60"/>
      <c r="C7" s="60"/>
      <c r="D7" s="60"/>
      <c r="E7" s="60"/>
      <c r="F7" s="60"/>
      <c r="G7" s="60"/>
    </row>
    <row r="8" spans="1:7" x14ac:dyDescent="0.25">
      <c r="A8" s="50"/>
      <c r="B8" s="50"/>
      <c r="C8" s="50"/>
      <c r="D8" s="50"/>
      <c r="E8" s="50"/>
      <c r="F8" s="54"/>
      <c r="G8" s="50"/>
    </row>
    <row r="10" spans="1:7" ht="20.100000000000001" customHeight="1" x14ac:dyDescent="0.25">
      <c r="A10" s="38" t="s">
        <v>53</v>
      </c>
      <c r="B10" s="39" t="s">
        <v>1</v>
      </c>
      <c r="C10" s="38" t="s">
        <v>244</v>
      </c>
      <c r="D10" s="38" t="s">
        <v>0</v>
      </c>
      <c r="E10" s="42" t="s">
        <v>73</v>
      </c>
      <c r="F10" s="42" t="s">
        <v>341</v>
      </c>
      <c r="G10" s="42" t="s">
        <v>232</v>
      </c>
    </row>
    <row r="11" spans="1:7" ht="20.100000000000001" customHeight="1" x14ac:dyDescent="0.25">
      <c r="A11" s="20">
        <v>1</v>
      </c>
      <c r="B11" s="21" t="s">
        <v>54</v>
      </c>
      <c r="C11" s="20"/>
      <c r="D11" s="20">
        <v>101999</v>
      </c>
      <c r="E11" s="22">
        <f>SUM(E12:E14)</f>
        <v>17000000</v>
      </c>
      <c r="F11" s="22">
        <f t="shared" ref="F11:G11" si="0">SUM(F12:F14)</f>
        <v>14831554.370000001</v>
      </c>
      <c r="G11" s="22">
        <f t="shared" si="0"/>
        <v>13500000</v>
      </c>
    </row>
    <row r="12" spans="1:7" ht="20.100000000000001" customHeight="1" x14ac:dyDescent="0.25">
      <c r="A12" s="31" t="s">
        <v>55</v>
      </c>
      <c r="B12" s="9" t="s">
        <v>3</v>
      </c>
      <c r="C12" s="10">
        <v>44110000</v>
      </c>
      <c r="D12" s="10"/>
      <c r="E12" s="12">
        <v>3500000</v>
      </c>
      <c r="F12" s="17">
        <v>1640743.32</v>
      </c>
      <c r="G12" s="12">
        <v>2000000</v>
      </c>
    </row>
    <row r="13" spans="1:7" ht="20.100000000000001" customHeight="1" x14ac:dyDescent="0.25">
      <c r="A13" s="31" t="s">
        <v>56</v>
      </c>
      <c r="B13" s="9" t="s">
        <v>4</v>
      </c>
      <c r="C13" s="10">
        <v>44160000</v>
      </c>
      <c r="D13" s="10"/>
      <c r="E13" s="12">
        <v>13500000</v>
      </c>
      <c r="F13" s="17">
        <v>13190811.050000001</v>
      </c>
      <c r="G13" s="12">
        <v>10000000</v>
      </c>
    </row>
    <row r="14" spans="1:7" ht="20.100000000000001" customHeight="1" x14ac:dyDescent="0.25">
      <c r="A14" s="31" t="s">
        <v>57</v>
      </c>
      <c r="B14" s="9" t="s">
        <v>63</v>
      </c>
      <c r="C14" s="10">
        <v>18511500</v>
      </c>
      <c r="D14" s="10"/>
      <c r="E14" s="12">
        <v>0</v>
      </c>
      <c r="F14" s="17">
        <v>0</v>
      </c>
      <c r="G14" s="12">
        <v>1500000</v>
      </c>
    </row>
    <row r="15" spans="1:7" ht="20.100000000000001" customHeight="1" x14ac:dyDescent="0.25">
      <c r="A15" s="31"/>
      <c r="B15" s="9"/>
      <c r="C15" s="10"/>
      <c r="D15" s="10"/>
      <c r="E15" s="12"/>
      <c r="F15" s="17"/>
      <c r="G15" s="12"/>
    </row>
    <row r="16" spans="1:7" ht="20.100000000000001" customHeight="1" x14ac:dyDescent="0.25">
      <c r="A16" s="27">
        <v>2</v>
      </c>
      <c r="B16" s="28" t="s">
        <v>111</v>
      </c>
      <c r="C16" s="27"/>
      <c r="D16" s="27">
        <v>101999</v>
      </c>
      <c r="E16" s="24">
        <f>E17</f>
        <v>1730000</v>
      </c>
      <c r="F16" s="24">
        <f>F17</f>
        <v>1219600.47</v>
      </c>
      <c r="G16" s="24">
        <f>G17</f>
        <v>1730000</v>
      </c>
    </row>
    <row r="17" spans="1:7" ht="20.100000000000001" customHeight="1" x14ac:dyDescent="0.25">
      <c r="A17" s="31" t="s">
        <v>92</v>
      </c>
      <c r="B17" s="8" t="s">
        <v>216</v>
      </c>
      <c r="C17" s="7">
        <v>34330000</v>
      </c>
      <c r="D17" s="7">
        <v>101999</v>
      </c>
      <c r="E17" s="12">
        <v>1730000</v>
      </c>
      <c r="F17" s="17">
        <v>1219600.47</v>
      </c>
      <c r="G17" s="12">
        <v>1730000</v>
      </c>
    </row>
    <row r="18" spans="1:7" ht="20.100000000000001" customHeight="1" x14ac:dyDescent="0.25">
      <c r="A18" s="4"/>
      <c r="B18" s="5"/>
      <c r="C18" s="6"/>
      <c r="D18" s="3"/>
      <c r="E18" s="12"/>
      <c r="F18" s="12"/>
      <c r="G18" s="12"/>
    </row>
    <row r="19" spans="1:7" ht="20.100000000000001" customHeight="1" x14ac:dyDescent="0.25">
      <c r="A19" s="20">
        <v>3</v>
      </c>
      <c r="B19" s="21" t="s">
        <v>65</v>
      </c>
      <c r="C19" s="20">
        <v>30192000</v>
      </c>
      <c r="D19" s="20">
        <v>512100</v>
      </c>
      <c r="E19" s="24">
        <v>1500000</v>
      </c>
      <c r="F19" s="24">
        <v>1114757.22</v>
      </c>
      <c r="G19" s="24">
        <v>1500000</v>
      </c>
    </row>
    <row r="20" spans="1:7" ht="20.100000000000001" customHeight="1" x14ac:dyDescent="0.25">
      <c r="A20" s="4"/>
      <c r="B20" s="5"/>
      <c r="C20" s="3"/>
      <c r="D20" s="3"/>
      <c r="E20" s="12"/>
      <c r="F20" s="12"/>
      <c r="G20" s="12"/>
    </row>
    <row r="21" spans="1:7" ht="20.100000000000001" customHeight="1" x14ac:dyDescent="0.25">
      <c r="A21" s="20">
        <v>4</v>
      </c>
      <c r="B21" s="21" t="s">
        <v>66</v>
      </c>
      <c r="C21" s="23" t="s">
        <v>67</v>
      </c>
      <c r="D21" s="20">
        <v>513000</v>
      </c>
      <c r="E21" s="24">
        <v>12000000</v>
      </c>
      <c r="F21" s="24">
        <v>8533399.6600000001</v>
      </c>
      <c r="G21" s="24">
        <v>11000000</v>
      </c>
    </row>
    <row r="22" spans="1:7" ht="20.100000000000001" customHeight="1" x14ac:dyDescent="0.25">
      <c r="A22" s="7"/>
      <c r="B22" s="8"/>
      <c r="C22" s="13"/>
      <c r="D22" s="7"/>
      <c r="E22" s="12"/>
      <c r="F22" s="12"/>
      <c r="G22" s="12"/>
    </row>
    <row r="23" spans="1:7" ht="20.100000000000001" customHeight="1" x14ac:dyDescent="0.25">
      <c r="A23" s="20">
        <v>5</v>
      </c>
      <c r="B23" s="21" t="s">
        <v>68</v>
      </c>
      <c r="C23" s="23" t="s">
        <v>69</v>
      </c>
      <c r="D23" s="20">
        <v>513300</v>
      </c>
      <c r="E23" s="24">
        <v>14500000</v>
      </c>
      <c r="F23" s="24">
        <v>10368621.59</v>
      </c>
      <c r="G23" s="24">
        <v>14000000</v>
      </c>
    </row>
    <row r="24" spans="1:7" ht="20.100000000000001" customHeight="1" x14ac:dyDescent="0.25">
      <c r="A24" s="7"/>
      <c r="B24" s="8"/>
      <c r="C24" s="13"/>
      <c r="D24" s="7"/>
      <c r="E24" s="12"/>
      <c r="F24" s="12"/>
      <c r="G24" s="12"/>
    </row>
    <row r="25" spans="1:7" ht="20.100000000000001" customHeight="1" x14ac:dyDescent="0.25">
      <c r="A25" s="27">
        <v>6</v>
      </c>
      <c r="B25" s="28" t="s">
        <v>70</v>
      </c>
      <c r="C25" s="27">
        <v>42122000</v>
      </c>
      <c r="D25" s="29" t="s">
        <v>71</v>
      </c>
      <c r="E25" s="24">
        <v>3500000</v>
      </c>
      <c r="F25" s="24">
        <v>0</v>
      </c>
      <c r="G25" s="24">
        <v>3500000</v>
      </c>
    </row>
    <row r="26" spans="1:7" ht="20.100000000000001" customHeight="1" x14ac:dyDescent="0.25">
      <c r="A26" s="33"/>
      <c r="B26" s="32"/>
      <c r="C26" s="33"/>
      <c r="D26" s="34"/>
      <c r="E26" s="12"/>
      <c r="F26" s="12"/>
      <c r="G26" s="12"/>
    </row>
    <row r="27" spans="1:7" ht="20.100000000000001" customHeight="1" x14ac:dyDescent="0.25">
      <c r="A27" s="27">
        <v>7</v>
      </c>
      <c r="B27" s="28" t="s">
        <v>237</v>
      </c>
      <c r="C27" s="27">
        <v>34144510</v>
      </c>
      <c r="D27" s="29" t="s">
        <v>71</v>
      </c>
      <c r="E27" s="24">
        <v>15000000</v>
      </c>
      <c r="F27" s="24">
        <v>0</v>
      </c>
      <c r="G27" s="24">
        <v>11000000</v>
      </c>
    </row>
    <row r="28" spans="1:7" ht="20.100000000000001" customHeight="1" x14ac:dyDescent="0.25">
      <c r="A28" s="7"/>
      <c r="B28" s="26"/>
      <c r="C28" s="7"/>
      <c r="D28" s="13"/>
      <c r="E28" s="12"/>
      <c r="F28" s="12"/>
      <c r="G28" s="12"/>
    </row>
    <row r="29" spans="1:7" ht="20.100000000000001" customHeight="1" x14ac:dyDescent="0.25">
      <c r="A29" s="59" t="s">
        <v>72</v>
      </c>
      <c r="B29" s="59"/>
      <c r="C29" s="59"/>
      <c r="D29" s="59"/>
      <c r="E29" s="16">
        <f>E11+E16+E19+E21+E23+E25+E27</f>
        <v>65230000</v>
      </c>
      <c r="F29" s="16">
        <f t="shared" ref="F29:G29" si="1">F11+F16+F19+F21+F23+F25+F27</f>
        <v>36067933.310000002</v>
      </c>
      <c r="G29" s="16">
        <f t="shared" si="1"/>
        <v>56230000</v>
      </c>
    </row>
    <row r="30" spans="1:7" ht="20.100000000000001" customHeight="1" x14ac:dyDescent="0.25">
      <c r="A30" s="14"/>
      <c r="B30" s="14"/>
      <c r="C30" s="14"/>
      <c r="D30" s="14"/>
      <c r="E30" s="57"/>
      <c r="G30" s="57"/>
    </row>
    <row r="31" spans="1:7" ht="20.100000000000001" customHeight="1" x14ac:dyDescent="0.25">
      <c r="A31" s="40" t="s">
        <v>53</v>
      </c>
      <c r="B31" s="41" t="s">
        <v>8</v>
      </c>
      <c r="C31" s="40" t="s">
        <v>244</v>
      </c>
      <c r="D31" s="40" t="s">
        <v>0</v>
      </c>
      <c r="E31" s="42" t="s">
        <v>73</v>
      </c>
      <c r="F31" s="42" t="s">
        <v>341</v>
      </c>
      <c r="G31" s="42" t="s">
        <v>232</v>
      </c>
    </row>
    <row r="32" spans="1:7" ht="20.100000000000001" customHeight="1" x14ac:dyDescent="0.25">
      <c r="A32" s="20">
        <v>8</v>
      </c>
      <c r="B32" s="21" t="s">
        <v>74</v>
      </c>
      <c r="C32" s="20"/>
      <c r="D32" s="20"/>
      <c r="E32" s="22">
        <f>SUM(E33:E34)</f>
        <v>3850000</v>
      </c>
      <c r="F32" s="22">
        <f t="shared" ref="F32:G32" si="2">SUM(F33:F34)</f>
        <v>3224486</v>
      </c>
      <c r="G32" s="22">
        <f t="shared" si="2"/>
        <v>3300000</v>
      </c>
    </row>
    <row r="33" spans="1:7" ht="20.100000000000001" customHeight="1" x14ac:dyDescent="0.25">
      <c r="A33" s="31" t="s">
        <v>246</v>
      </c>
      <c r="B33" s="9" t="s">
        <v>225</v>
      </c>
      <c r="C33" s="10">
        <v>66510000</v>
      </c>
      <c r="D33" s="10">
        <v>281000</v>
      </c>
      <c r="E33" s="12">
        <v>3300000</v>
      </c>
      <c r="F33" s="12">
        <v>2944306</v>
      </c>
      <c r="G33" s="12">
        <v>3000000</v>
      </c>
    </row>
    <row r="34" spans="1:7" ht="20.100000000000001" customHeight="1" x14ac:dyDescent="0.25">
      <c r="A34" s="31" t="s">
        <v>247</v>
      </c>
      <c r="B34" s="9" t="s">
        <v>76</v>
      </c>
      <c r="C34" s="10">
        <v>66514110</v>
      </c>
      <c r="D34" s="10">
        <v>559050</v>
      </c>
      <c r="E34" s="12">
        <v>550000</v>
      </c>
      <c r="F34" s="12">
        <v>280180</v>
      </c>
      <c r="G34" s="12">
        <v>300000</v>
      </c>
    </row>
    <row r="35" spans="1:7" ht="20.100000000000001" customHeight="1" x14ac:dyDescent="0.25">
      <c r="A35" s="31"/>
      <c r="B35" s="9"/>
      <c r="C35" s="10"/>
      <c r="D35" s="10"/>
      <c r="E35" s="12"/>
      <c r="F35" s="12"/>
      <c r="G35" s="12"/>
    </row>
    <row r="36" spans="1:7" ht="20.100000000000001" customHeight="1" x14ac:dyDescent="0.25">
      <c r="A36" s="20">
        <v>9</v>
      </c>
      <c r="B36" s="21" t="s">
        <v>80</v>
      </c>
      <c r="C36" s="20"/>
      <c r="D36" s="20">
        <v>532000</v>
      </c>
      <c r="E36" s="24">
        <f>E37</f>
        <v>3000000</v>
      </c>
      <c r="F36" s="24">
        <f t="shared" ref="F36:G36" si="3">F37</f>
        <v>2238970.0499999998</v>
      </c>
      <c r="G36" s="24">
        <f t="shared" si="3"/>
        <v>3000000</v>
      </c>
    </row>
    <row r="37" spans="1:7" ht="20.100000000000001" customHeight="1" x14ac:dyDescent="0.25">
      <c r="A37" s="31" t="s">
        <v>226</v>
      </c>
      <c r="B37" s="9" t="s">
        <v>81</v>
      </c>
      <c r="C37" s="10">
        <v>50114000</v>
      </c>
      <c r="D37" s="10"/>
      <c r="E37" s="12">
        <v>3000000</v>
      </c>
      <c r="F37" s="12">
        <v>2238970.0499999998</v>
      </c>
      <c r="G37" s="12">
        <v>3000000</v>
      </c>
    </row>
    <row r="38" spans="1:7" ht="20.100000000000001" customHeight="1" x14ac:dyDescent="0.25">
      <c r="A38" s="7"/>
      <c r="B38" s="8"/>
      <c r="C38" s="13"/>
      <c r="D38" s="7"/>
      <c r="E38" s="12"/>
      <c r="F38" s="12"/>
      <c r="G38" s="12"/>
    </row>
    <row r="39" spans="1:7" ht="20.100000000000001" customHeight="1" x14ac:dyDescent="0.25">
      <c r="A39" s="20">
        <v>10</v>
      </c>
      <c r="B39" s="21" t="s">
        <v>82</v>
      </c>
      <c r="C39" s="20"/>
      <c r="D39" s="20"/>
      <c r="E39" s="24">
        <f>SUM(E40:E41)</f>
        <v>5000000</v>
      </c>
      <c r="F39" s="24">
        <f t="shared" ref="F39:G39" si="4">SUM(F40:F41)</f>
        <v>2250377</v>
      </c>
      <c r="G39" s="24">
        <f t="shared" si="4"/>
        <v>4000000</v>
      </c>
    </row>
    <row r="40" spans="1:7" ht="20.100000000000001" customHeight="1" x14ac:dyDescent="0.25">
      <c r="A40" s="31" t="s">
        <v>75</v>
      </c>
      <c r="B40" s="5" t="s">
        <v>83</v>
      </c>
      <c r="C40" s="3">
        <v>71900000</v>
      </c>
      <c r="D40" s="3">
        <v>550010</v>
      </c>
      <c r="E40" s="12">
        <v>3500000</v>
      </c>
      <c r="F40" s="12">
        <v>1850717</v>
      </c>
      <c r="G40" s="11">
        <v>2500000</v>
      </c>
    </row>
    <row r="41" spans="1:7" ht="20.100000000000001" customHeight="1" x14ac:dyDescent="0.25">
      <c r="A41" s="31" t="s">
        <v>248</v>
      </c>
      <c r="B41" s="5" t="s">
        <v>10</v>
      </c>
      <c r="C41" s="3">
        <v>50411100</v>
      </c>
      <c r="D41" s="3">
        <v>550020</v>
      </c>
      <c r="E41" s="12">
        <v>1500000</v>
      </c>
      <c r="F41" s="12">
        <v>399660</v>
      </c>
      <c r="G41" s="11">
        <v>1500000</v>
      </c>
    </row>
    <row r="42" spans="1:7" ht="20.100000000000001" customHeight="1" x14ac:dyDescent="0.25">
      <c r="A42" s="7"/>
      <c r="B42" s="8"/>
      <c r="C42" s="13"/>
      <c r="D42" s="7"/>
      <c r="E42" s="12"/>
      <c r="F42" s="12"/>
      <c r="G42" s="12"/>
    </row>
    <row r="43" spans="1:7" ht="20.100000000000001" customHeight="1" x14ac:dyDescent="0.25">
      <c r="A43" s="20">
        <v>11</v>
      </c>
      <c r="B43" s="21" t="s">
        <v>84</v>
      </c>
      <c r="C43" s="20"/>
      <c r="D43" s="20">
        <v>550900</v>
      </c>
      <c r="E43" s="24">
        <f>E44</f>
        <v>3300000</v>
      </c>
      <c r="F43" s="24">
        <f t="shared" ref="F43:G43" si="5">F44</f>
        <v>1730000</v>
      </c>
      <c r="G43" s="24">
        <f t="shared" si="5"/>
        <v>2200000</v>
      </c>
    </row>
    <row r="44" spans="1:7" ht="20.100000000000001" customHeight="1" x14ac:dyDescent="0.25">
      <c r="A44" s="31" t="s">
        <v>236</v>
      </c>
      <c r="B44" s="5" t="s">
        <v>11</v>
      </c>
      <c r="C44" s="3">
        <v>85200000</v>
      </c>
      <c r="D44" s="3"/>
      <c r="E44" s="12">
        <v>3300000</v>
      </c>
      <c r="F44" s="12">
        <v>1730000</v>
      </c>
      <c r="G44" s="11">
        <v>2200000</v>
      </c>
    </row>
    <row r="45" spans="1:7" ht="20.100000000000001" customHeight="1" x14ac:dyDescent="0.25">
      <c r="A45" s="3"/>
      <c r="B45" s="5"/>
      <c r="C45" s="3"/>
      <c r="D45" s="3"/>
      <c r="E45" s="12"/>
      <c r="F45" s="12"/>
      <c r="G45" s="11"/>
    </row>
    <row r="46" spans="1:7" ht="20.100000000000001" customHeight="1" x14ac:dyDescent="0.25">
      <c r="A46" s="20">
        <v>12</v>
      </c>
      <c r="B46" s="58" t="s">
        <v>238</v>
      </c>
      <c r="C46" s="20">
        <v>50117300</v>
      </c>
      <c r="D46" s="29" t="s">
        <v>71</v>
      </c>
      <c r="E46" s="24">
        <v>2500000</v>
      </c>
      <c r="F46" s="24">
        <v>0</v>
      </c>
      <c r="G46" s="24">
        <v>2500000</v>
      </c>
    </row>
    <row r="47" spans="1:7" ht="20.100000000000001" customHeight="1" x14ac:dyDescent="0.25">
      <c r="A47" s="7"/>
      <c r="B47" s="8"/>
      <c r="C47" s="7"/>
      <c r="D47" s="34"/>
      <c r="E47" s="12"/>
      <c r="F47" s="12"/>
      <c r="G47" s="12"/>
    </row>
    <row r="48" spans="1:7" ht="20.100000000000001" customHeight="1" x14ac:dyDescent="0.25">
      <c r="A48" s="59" t="s">
        <v>86</v>
      </c>
      <c r="B48" s="59"/>
      <c r="C48" s="59"/>
      <c r="D48" s="59"/>
      <c r="E48" s="16">
        <f>E32+E36+E39+E43+E46</f>
        <v>17650000</v>
      </c>
      <c r="F48" s="16">
        <f t="shared" ref="F48:G48" si="6">F32+F36+F39+F43+F46</f>
        <v>9443833.0500000007</v>
      </c>
      <c r="G48" s="16">
        <f t="shared" si="6"/>
        <v>15000000</v>
      </c>
    </row>
    <row r="49" spans="1:7" ht="20.100000000000001" customHeight="1" x14ac:dyDescent="0.25">
      <c r="A49" s="14"/>
      <c r="B49" s="14"/>
      <c r="C49" s="14"/>
      <c r="D49" s="14"/>
      <c r="E49" s="57"/>
      <c r="G49" s="57"/>
    </row>
    <row r="50" spans="1:7" ht="20.100000000000001" customHeight="1" x14ac:dyDescent="0.25">
      <c r="A50" s="14"/>
      <c r="B50" s="14"/>
      <c r="C50" s="14"/>
      <c r="D50" s="14"/>
    </row>
    <row r="51" spans="1:7" ht="20.100000000000001" customHeight="1" x14ac:dyDescent="0.25">
      <c r="A51" s="68" t="s">
        <v>89</v>
      </c>
      <c r="B51" s="68"/>
      <c r="C51" s="68"/>
      <c r="D51" s="68"/>
      <c r="E51" s="44">
        <f>E29+E48</f>
        <v>82880000</v>
      </c>
      <c r="F51" s="44">
        <f t="shared" ref="F51:G51" si="7">F29+F48</f>
        <v>45511766.359999999</v>
      </c>
      <c r="G51" s="44">
        <f t="shared" si="7"/>
        <v>71230000</v>
      </c>
    </row>
    <row r="52" spans="1:7" ht="15.75" x14ac:dyDescent="0.25">
      <c r="A52" s="15"/>
      <c r="B52" s="15"/>
      <c r="C52" s="15"/>
      <c r="D52" s="15"/>
      <c r="E52" s="48"/>
      <c r="F52" s="48"/>
    </row>
    <row r="53" spans="1:7" ht="15.75" x14ac:dyDescent="0.25">
      <c r="A53" s="15"/>
      <c r="B53" s="15"/>
      <c r="C53" s="15"/>
      <c r="D53" s="15"/>
      <c r="E53" s="48"/>
      <c r="F53" s="48"/>
    </row>
    <row r="54" spans="1:7" ht="15.75" x14ac:dyDescent="0.25">
      <c r="A54" s="15"/>
      <c r="B54" s="15"/>
      <c r="C54" s="15"/>
      <c r="D54" s="15"/>
      <c r="E54" s="48"/>
      <c r="F54" s="48"/>
      <c r="G54" s="57"/>
    </row>
    <row r="55" spans="1:7" ht="15.75" x14ac:dyDescent="0.25">
      <c r="A55" s="15"/>
      <c r="B55" s="15"/>
      <c r="C55" s="15"/>
      <c r="D55" s="15"/>
      <c r="E55" s="48"/>
      <c r="F55" s="48"/>
    </row>
    <row r="56" spans="1:7" ht="15.75" x14ac:dyDescent="0.25">
      <c r="A56" s="15"/>
      <c r="B56" s="15"/>
      <c r="C56" s="15"/>
      <c r="D56" s="15"/>
      <c r="E56" s="48"/>
      <c r="F56" s="48"/>
    </row>
    <row r="57" spans="1:7" ht="15.75" x14ac:dyDescent="0.25">
      <c r="A57" s="15"/>
      <c r="B57" s="15"/>
      <c r="C57" s="15"/>
      <c r="D57" s="15"/>
      <c r="E57" s="48"/>
      <c r="F57" s="48"/>
    </row>
    <row r="58" spans="1:7" x14ac:dyDescent="0.25">
      <c r="A58" s="1" t="s">
        <v>50</v>
      </c>
      <c r="B58" s="2"/>
      <c r="E58" s="18"/>
      <c r="F58" s="18"/>
      <c r="G58" s="18"/>
    </row>
    <row r="59" spans="1:7" x14ac:dyDescent="0.25">
      <c r="A59" s="2" t="s">
        <v>51</v>
      </c>
      <c r="B59" s="2" t="s">
        <v>233</v>
      </c>
      <c r="E59" s="18"/>
      <c r="F59" s="18"/>
      <c r="G59" s="18"/>
    </row>
    <row r="60" spans="1:7" x14ac:dyDescent="0.25">
      <c r="A60" s="2" t="s">
        <v>52</v>
      </c>
      <c r="B60" s="2" t="s">
        <v>234</v>
      </c>
      <c r="E60" s="18"/>
      <c r="F60" s="18"/>
      <c r="G60" s="18"/>
    </row>
    <row r="61" spans="1:7" x14ac:dyDescent="0.25">
      <c r="A61" s="2"/>
      <c r="B61" s="2"/>
      <c r="E61" s="18"/>
      <c r="F61" s="18"/>
      <c r="G61" s="18"/>
    </row>
    <row r="62" spans="1:7" x14ac:dyDescent="0.25">
      <c r="E62" s="18"/>
      <c r="F62" s="18"/>
      <c r="G62" s="18"/>
    </row>
    <row r="63" spans="1:7" ht="19.5" x14ac:dyDescent="0.35">
      <c r="A63" s="69" t="s">
        <v>235</v>
      </c>
      <c r="B63" s="69"/>
      <c r="C63" s="69"/>
      <c r="D63" s="69"/>
      <c r="E63" s="69"/>
      <c r="F63" s="69"/>
      <c r="G63" s="69"/>
    </row>
    <row r="64" spans="1:7" x14ac:dyDescent="0.25">
      <c r="A64" s="52"/>
      <c r="B64" s="52"/>
      <c r="C64" s="52"/>
      <c r="D64" s="52"/>
    </row>
    <row r="65" spans="1:10" ht="15.75" x14ac:dyDescent="0.25">
      <c r="A65" s="38" t="s">
        <v>53</v>
      </c>
      <c r="B65" s="39" t="s">
        <v>1</v>
      </c>
      <c r="C65" s="38" t="s">
        <v>244</v>
      </c>
      <c r="D65" s="38" t="s">
        <v>0</v>
      </c>
      <c r="E65" s="42" t="s">
        <v>73</v>
      </c>
      <c r="F65" s="42" t="s">
        <v>341</v>
      </c>
      <c r="G65" s="42" t="s">
        <v>232</v>
      </c>
    </row>
    <row r="66" spans="1:10" x14ac:dyDescent="0.25">
      <c r="A66" s="20">
        <v>1</v>
      </c>
      <c r="B66" s="21" t="s">
        <v>90</v>
      </c>
      <c r="C66" s="20"/>
      <c r="D66" s="20">
        <v>134100</v>
      </c>
      <c r="E66" s="24">
        <f>SUM(E67:E71)</f>
        <v>3460000</v>
      </c>
      <c r="F66" s="24">
        <f t="shared" ref="F66:G66" si="8">SUM(F67:F71)</f>
        <v>2996062.8000000003</v>
      </c>
      <c r="G66" s="24">
        <f t="shared" si="8"/>
        <v>3960000</v>
      </c>
      <c r="J66" s="57"/>
    </row>
    <row r="67" spans="1:10" x14ac:dyDescent="0.25">
      <c r="A67" s="31" t="s">
        <v>55</v>
      </c>
      <c r="B67" s="9" t="s">
        <v>14</v>
      </c>
      <c r="C67" s="10">
        <v>39296100</v>
      </c>
      <c r="D67" s="10"/>
      <c r="E67" s="12">
        <v>3000000</v>
      </c>
      <c r="F67" s="17">
        <v>2675423.2000000002</v>
      </c>
      <c r="G67" s="12">
        <v>3500000</v>
      </c>
    </row>
    <row r="68" spans="1:10" x14ac:dyDescent="0.25">
      <c r="A68" s="31" t="s">
        <v>56</v>
      </c>
      <c r="B68" s="9" t="s">
        <v>15</v>
      </c>
      <c r="C68" s="10">
        <v>39225600</v>
      </c>
      <c r="D68" s="10"/>
      <c r="E68" s="17">
        <v>50000</v>
      </c>
      <c r="F68" s="17">
        <v>39019.599999999999</v>
      </c>
      <c r="G68" s="17">
        <v>50000</v>
      </c>
      <c r="J68" s="57"/>
    </row>
    <row r="69" spans="1:10" x14ac:dyDescent="0.25">
      <c r="A69" s="31" t="s">
        <v>57</v>
      </c>
      <c r="B69" s="9" t="s">
        <v>16</v>
      </c>
      <c r="C69" s="10">
        <v>39514100</v>
      </c>
      <c r="D69" s="10"/>
      <c r="E69" s="17">
        <v>250000</v>
      </c>
      <c r="F69" s="17">
        <v>191340</v>
      </c>
      <c r="G69" s="17">
        <v>250000</v>
      </c>
      <c r="J69" s="57"/>
    </row>
    <row r="70" spans="1:10" x14ac:dyDescent="0.25">
      <c r="A70" s="31" t="s">
        <v>59</v>
      </c>
      <c r="B70" s="9" t="s">
        <v>17</v>
      </c>
      <c r="C70" s="10">
        <v>18300000</v>
      </c>
      <c r="D70" s="10"/>
      <c r="E70" s="17">
        <v>60000</v>
      </c>
      <c r="F70" s="17">
        <v>26080</v>
      </c>
      <c r="G70" s="17">
        <v>60000</v>
      </c>
      <c r="J70" s="57"/>
    </row>
    <row r="71" spans="1:10" x14ac:dyDescent="0.25">
      <c r="A71" s="31" t="s">
        <v>60</v>
      </c>
      <c r="B71" s="9" t="s">
        <v>91</v>
      </c>
      <c r="C71" s="10"/>
      <c r="D71" s="10"/>
      <c r="E71" s="17">
        <v>100000</v>
      </c>
      <c r="F71" s="17">
        <v>64200</v>
      </c>
      <c r="G71" s="17">
        <v>100000</v>
      </c>
    </row>
    <row r="72" spans="1:10" x14ac:dyDescent="0.25">
      <c r="A72" s="27">
        <v>2</v>
      </c>
      <c r="B72" s="28" t="s">
        <v>54</v>
      </c>
      <c r="C72" s="27"/>
      <c r="D72" s="27">
        <v>101999</v>
      </c>
      <c r="E72" s="24">
        <f>SUM(E73:E103)</f>
        <v>8795000</v>
      </c>
      <c r="F72" s="24">
        <f t="shared" ref="F72:G72" si="9">SUM(F73:F103)</f>
        <v>3974052.0999999996</v>
      </c>
      <c r="G72" s="24">
        <f t="shared" si="9"/>
        <v>8490000</v>
      </c>
      <c r="J72" s="57"/>
    </row>
    <row r="73" spans="1:10" x14ac:dyDescent="0.25">
      <c r="A73" s="31" t="s">
        <v>55</v>
      </c>
      <c r="B73" s="9" t="s">
        <v>2</v>
      </c>
      <c r="C73" s="10">
        <v>14210000</v>
      </c>
      <c r="D73" s="10"/>
      <c r="E73" s="12">
        <v>1000000</v>
      </c>
      <c r="F73" s="17">
        <v>111880</v>
      </c>
      <c r="G73" s="12">
        <v>950000</v>
      </c>
    </row>
    <row r="74" spans="1:10" x14ac:dyDescent="0.25">
      <c r="A74" s="31" t="s">
        <v>56</v>
      </c>
      <c r="B74" s="9" t="s">
        <v>58</v>
      </c>
      <c r="C74" s="10">
        <v>24300000</v>
      </c>
      <c r="D74" s="10"/>
      <c r="E74" s="12">
        <v>700000</v>
      </c>
      <c r="F74" s="17">
        <v>350684.78</v>
      </c>
      <c r="G74" s="12">
        <v>700000</v>
      </c>
    </row>
    <row r="75" spans="1:10" x14ac:dyDescent="0.25">
      <c r="A75" s="31" t="s">
        <v>57</v>
      </c>
      <c r="B75" s="9" t="s">
        <v>6</v>
      </c>
      <c r="C75" s="10">
        <v>44170000</v>
      </c>
      <c r="D75" s="10"/>
      <c r="E75" s="12">
        <v>1000000</v>
      </c>
      <c r="F75" s="17">
        <v>232438.04</v>
      </c>
      <c r="G75" s="12">
        <v>600000</v>
      </c>
    </row>
    <row r="76" spans="1:10" x14ac:dyDescent="0.25">
      <c r="A76" s="31" t="s">
        <v>59</v>
      </c>
      <c r="B76" s="9" t="s">
        <v>62</v>
      </c>
      <c r="C76" s="10">
        <v>31700000</v>
      </c>
      <c r="D76" s="10"/>
      <c r="E76" s="12">
        <v>980000</v>
      </c>
      <c r="F76" s="17">
        <v>871836.75</v>
      </c>
      <c r="G76" s="12">
        <v>950000</v>
      </c>
    </row>
    <row r="77" spans="1:10" x14ac:dyDescent="0.25">
      <c r="A77" s="31" t="s">
        <v>60</v>
      </c>
      <c r="B77" s="9" t="s">
        <v>18</v>
      </c>
      <c r="C77" s="10">
        <v>44520000</v>
      </c>
      <c r="D77" s="10"/>
      <c r="E77" s="12">
        <v>60000</v>
      </c>
      <c r="F77" s="17">
        <v>50892.97</v>
      </c>
      <c r="G77" s="12">
        <v>60000</v>
      </c>
    </row>
    <row r="78" spans="1:10" x14ac:dyDescent="0.25">
      <c r="A78" s="31" t="s">
        <v>61</v>
      </c>
      <c r="B78" s="9" t="s">
        <v>19</v>
      </c>
      <c r="C78" s="10">
        <v>39224000</v>
      </c>
      <c r="D78" s="10"/>
      <c r="E78" s="12">
        <v>50000</v>
      </c>
      <c r="F78" s="17">
        <v>16889.98</v>
      </c>
      <c r="G78" s="12">
        <v>50000</v>
      </c>
      <c r="J78" s="57"/>
    </row>
    <row r="79" spans="1:10" x14ac:dyDescent="0.25">
      <c r="A79" s="31" t="s">
        <v>249</v>
      </c>
      <c r="B79" s="9" t="s">
        <v>93</v>
      </c>
      <c r="C79" s="10">
        <v>33790000</v>
      </c>
      <c r="D79" s="10"/>
      <c r="E79" s="12">
        <v>50000</v>
      </c>
      <c r="F79" s="17">
        <v>0</v>
      </c>
      <c r="G79" s="12">
        <v>50000</v>
      </c>
      <c r="J79" s="56"/>
    </row>
    <row r="80" spans="1:10" x14ac:dyDescent="0.25">
      <c r="A80" s="31" t="s">
        <v>250</v>
      </c>
      <c r="B80" s="9" t="s">
        <v>94</v>
      </c>
      <c r="C80" s="10">
        <v>39830000</v>
      </c>
      <c r="D80" s="10"/>
      <c r="E80" s="12">
        <v>400000</v>
      </c>
      <c r="F80" s="17">
        <v>336335.43</v>
      </c>
      <c r="G80" s="12">
        <v>350000</v>
      </c>
      <c r="J80" s="56"/>
    </row>
    <row r="81" spans="1:10" x14ac:dyDescent="0.25">
      <c r="A81" s="31" t="s">
        <v>251</v>
      </c>
      <c r="B81" s="9" t="s">
        <v>20</v>
      </c>
      <c r="C81" s="10">
        <v>18141000</v>
      </c>
      <c r="D81" s="10"/>
      <c r="E81" s="12">
        <v>250000</v>
      </c>
      <c r="F81" s="17">
        <v>163000.32999999999</v>
      </c>
      <c r="G81" s="12">
        <v>250000</v>
      </c>
      <c r="J81" s="56"/>
    </row>
    <row r="82" spans="1:10" x14ac:dyDescent="0.25">
      <c r="A82" s="31" t="s">
        <v>252</v>
      </c>
      <c r="B82" s="9" t="s">
        <v>21</v>
      </c>
      <c r="C82" s="10">
        <v>44530000</v>
      </c>
      <c r="D82" s="10"/>
      <c r="E82" s="12">
        <v>300000</v>
      </c>
      <c r="F82" s="17">
        <v>113666.26</v>
      </c>
      <c r="G82" s="12">
        <v>250000</v>
      </c>
      <c r="J82" s="57"/>
    </row>
    <row r="83" spans="1:10" x14ac:dyDescent="0.25">
      <c r="A83" s="31" t="s">
        <v>253</v>
      </c>
      <c r="B83" s="9" t="s">
        <v>22</v>
      </c>
      <c r="C83" s="31" t="s">
        <v>95</v>
      </c>
      <c r="D83" s="10"/>
      <c r="E83" s="12">
        <v>280000</v>
      </c>
      <c r="F83" s="17">
        <v>98031.11</v>
      </c>
      <c r="G83" s="12">
        <v>535000</v>
      </c>
      <c r="J83" s="56"/>
    </row>
    <row r="84" spans="1:10" x14ac:dyDescent="0.25">
      <c r="A84" s="31" t="s">
        <v>254</v>
      </c>
      <c r="B84" s="9" t="s">
        <v>7</v>
      </c>
      <c r="C84" s="10">
        <v>15700000</v>
      </c>
      <c r="D84" s="10"/>
      <c r="E84" s="12">
        <v>500000</v>
      </c>
      <c r="F84" s="17">
        <v>361520</v>
      </c>
      <c r="G84" s="12">
        <v>500000</v>
      </c>
      <c r="J84" s="57"/>
    </row>
    <row r="85" spans="1:10" x14ac:dyDescent="0.25">
      <c r="A85" s="31" t="s">
        <v>255</v>
      </c>
      <c r="B85" s="9" t="s">
        <v>5</v>
      </c>
      <c r="C85" s="31" t="s">
        <v>96</v>
      </c>
      <c r="D85" s="10"/>
      <c r="E85" s="12">
        <v>800000</v>
      </c>
      <c r="F85" s="17">
        <v>623654.99</v>
      </c>
      <c r="G85" s="12">
        <v>600000</v>
      </c>
    </row>
    <row r="86" spans="1:10" x14ac:dyDescent="0.25">
      <c r="A86" s="31" t="s">
        <v>256</v>
      </c>
      <c r="B86" s="9" t="s">
        <v>97</v>
      </c>
      <c r="C86" s="31" t="s">
        <v>98</v>
      </c>
      <c r="D86" s="10"/>
      <c r="E86" s="12">
        <v>150000</v>
      </c>
      <c r="F86" s="17">
        <v>98903.45</v>
      </c>
      <c r="G86" s="12">
        <v>150000</v>
      </c>
    </row>
    <row r="87" spans="1:10" x14ac:dyDescent="0.25">
      <c r="A87" s="31" t="s">
        <v>257</v>
      </c>
      <c r="B87" s="9" t="s">
        <v>24</v>
      </c>
      <c r="C87" s="10">
        <v>44165100</v>
      </c>
      <c r="D87" s="10"/>
      <c r="E87" s="12">
        <v>200000</v>
      </c>
      <c r="F87" s="17">
        <v>59740</v>
      </c>
      <c r="G87" s="12">
        <v>180000</v>
      </c>
      <c r="J87" s="57"/>
    </row>
    <row r="88" spans="1:10" x14ac:dyDescent="0.25">
      <c r="A88" s="31" t="s">
        <v>258</v>
      </c>
      <c r="B88" s="9" t="s">
        <v>25</v>
      </c>
      <c r="C88" s="10">
        <v>18331000</v>
      </c>
      <c r="D88" s="10"/>
      <c r="E88" s="12">
        <v>50000</v>
      </c>
      <c r="F88" s="17">
        <v>4140</v>
      </c>
      <c r="G88" s="12">
        <v>50000</v>
      </c>
    </row>
    <row r="89" spans="1:10" x14ac:dyDescent="0.25">
      <c r="A89" s="31" t="s">
        <v>259</v>
      </c>
      <c r="B89" s="9" t="s">
        <v>27</v>
      </c>
      <c r="C89" s="10">
        <v>34324000</v>
      </c>
      <c r="D89" s="10"/>
      <c r="E89" s="12">
        <v>200000</v>
      </c>
      <c r="F89" s="17">
        <v>105000</v>
      </c>
      <c r="G89" s="12">
        <v>200000</v>
      </c>
    </row>
    <row r="90" spans="1:10" x14ac:dyDescent="0.25">
      <c r="A90" s="31" t="s">
        <v>260</v>
      </c>
      <c r="B90" s="9" t="s">
        <v>99</v>
      </c>
      <c r="C90" s="10">
        <v>24440000</v>
      </c>
      <c r="D90" s="10"/>
      <c r="E90" s="12">
        <v>50000</v>
      </c>
      <c r="F90" s="17">
        <v>18073.63</v>
      </c>
      <c r="G90" s="12">
        <v>40000</v>
      </c>
    </row>
    <row r="91" spans="1:10" x14ac:dyDescent="0.25">
      <c r="A91" s="31" t="s">
        <v>261</v>
      </c>
      <c r="B91" s="9" t="s">
        <v>100</v>
      </c>
      <c r="C91" s="31" t="s">
        <v>101</v>
      </c>
      <c r="D91" s="10"/>
      <c r="E91" s="12">
        <v>20000</v>
      </c>
      <c r="F91" s="17">
        <v>12000</v>
      </c>
      <c r="G91" s="12">
        <v>20000</v>
      </c>
    </row>
    <row r="92" spans="1:10" x14ac:dyDescent="0.25">
      <c r="A92" s="31" t="s">
        <v>262</v>
      </c>
      <c r="B92" s="9" t="s">
        <v>26</v>
      </c>
      <c r="C92" s="10">
        <v>39221120</v>
      </c>
      <c r="D92" s="10">
        <v>511000</v>
      </c>
      <c r="E92" s="12">
        <v>15000</v>
      </c>
      <c r="F92" s="17">
        <v>0</v>
      </c>
      <c r="G92" s="12">
        <v>15000</v>
      </c>
    </row>
    <row r="93" spans="1:10" x14ac:dyDescent="0.25">
      <c r="A93" s="31" t="s">
        <v>263</v>
      </c>
      <c r="B93" s="9" t="s">
        <v>102</v>
      </c>
      <c r="C93" s="10">
        <v>18143000</v>
      </c>
      <c r="D93" s="10"/>
      <c r="E93" s="12">
        <v>300000</v>
      </c>
      <c r="F93" s="17">
        <v>202192.67</v>
      </c>
      <c r="G93" s="12">
        <v>300000</v>
      </c>
    </row>
    <row r="94" spans="1:10" x14ac:dyDescent="0.25">
      <c r="A94" s="31" t="s">
        <v>264</v>
      </c>
      <c r="B94" s="9" t="s">
        <v>103</v>
      </c>
      <c r="C94" s="10"/>
      <c r="D94" s="10"/>
      <c r="E94" s="12">
        <v>50000</v>
      </c>
      <c r="F94" s="17">
        <v>0</v>
      </c>
      <c r="G94" s="12">
        <v>50000</v>
      </c>
    </row>
    <row r="95" spans="1:10" x14ac:dyDescent="0.25">
      <c r="A95" s="31" t="s">
        <v>265</v>
      </c>
      <c r="B95" s="9" t="s">
        <v>23</v>
      </c>
      <c r="C95" s="10">
        <v>30236000</v>
      </c>
      <c r="D95" s="10"/>
      <c r="E95" s="12">
        <v>80000</v>
      </c>
      <c r="F95" s="17">
        <v>39470.839999999997</v>
      </c>
      <c r="G95" s="12">
        <v>80000</v>
      </c>
    </row>
    <row r="96" spans="1:10" x14ac:dyDescent="0.25">
      <c r="A96" s="31" t="s">
        <v>266</v>
      </c>
      <c r="B96" s="9" t="s">
        <v>104</v>
      </c>
      <c r="C96" s="10">
        <v>34927100</v>
      </c>
      <c r="D96" s="10"/>
      <c r="E96" s="12">
        <v>390000</v>
      </c>
      <c r="F96" s="17">
        <v>10500</v>
      </c>
      <c r="G96" s="12">
        <v>390000</v>
      </c>
    </row>
    <row r="97" spans="1:10" x14ac:dyDescent="0.25">
      <c r="A97" s="31" t="s">
        <v>267</v>
      </c>
      <c r="B97" s="9" t="s">
        <v>228</v>
      </c>
      <c r="C97" s="10">
        <v>30195000</v>
      </c>
      <c r="D97" s="10"/>
      <c r="E97" s="12">
        <v>300000</v>
      </c>
      <c r="F97" s="17">
        <v>41760</v>
      </c>
      <c r="G97" s="12">
        <v>300000</v>
      </c>
    </row>
    <row r="98" spans="1:10" x14ac:dyDescent="0.25">
      <c r="A98" s="31" t="s">
        <v>268</v>
      </c>
      <c r="B98" s="9" t="s">
        <v>105</v>
      </c>
      <c r="C98" s="10">
        <v>44614000</v>
      </c>
      <c r="D98" s="10"/>
      <c r="E98" s="12">
        <v>40000</v>
      </c>
      <c r="F98" s="17">
        <v>24081.67</v>
      </c>
      <c r="G98" s="12">
        <v>40000</v>
      </c>
    </row>
    <row r="99" spans="1:10" x14ac:dyDescent="0.25">
      <c r="A99" s="31" t="s">
        <v>269</v>
      </c>
      <c r="B99" s="9" t="s">
        <v>106</v>
      </c>
      <c r="C99" s="10" t="s">
        <v>107</v>
      </c>
      <c r="D99" s="10"/>
      <c r="E99" s="12">
        <v>30000</v>
      </c>
      <c r="F99" s="17">
        <v>0</v>
      </c>
      <c r="G99" s="12">
        <v>30000</v>
      </c>
    </row>
    <row r="100" spans="1:10" x14ac:dyDescent="0.25">
      <c r="A100" s="31" t="s">
        <v>270</v>
      </c>
      <c r="B100" s="9" t="s">
        <v>108</v>
      </c>
      <c r="C100" s="10"/>
      <c r="D100" s="10"/>
      <c r="E100" s="12">
        <v>200000</v>
      </c>
      <c r="F100" s="17">
        <v>0</v>
      </c>
      <c r="G100" s="12">
        <v>200000</v>
      </c>
    </row>
    <row r="101" spans="1:10" x14ac:dyDescent="0.25">
      <c r="A101" s="31" t="s">
        <v>271</v>
      </c>
      <c r="B101" s="9" t="s">
        <v>109</v>
      </c>
      <c r="C101" s="10"/>
      <c r="D101" s="10"/>
      <c r="E101" s="12">
        <v>250000</v>
      </c>
      <c r="F101" s="17">
        <v>27359.200000000001</v>
      </c>
      <c r="G101" s="12">
        <v>200000</v>
      </c>
    </row>
    <row r="102" spans="1:10" x14ac:dyDescent="0.25">
      <c r="A102" s="31" t="s">
        <v>272</v>
      </c>
      <c r="B102" s="9" t="s">
        <v>110</v>
      </c>
      <c r="C102" s="10"/>
      <c r="D102" s="10"/>
      <c r="E102" s="12">
        <v>100000</v>
      </c>
      <c r="F102" s="17">
        <v>0</v>
      </c>
      <c r="G102" s="12">
        <v>100000</v>
      </c>
    </row>
    <row r="103" spans="1:10" x14ac:dyDescent="0.25">
      <c r="A103" s="31" t="s">
        <v>273</v>
      </c>
      <c r="B103" s="9" t="s">
        <v>275</v>
      </c>
      <c r="C103" s="10">
        <v>44230000</v>
      </c>
      <c r="D103" s="10"/>
      <c r="E103" s="12">
        <v>0</v>
      </c>
      <c r="F103" s="17">
        <v>0</v>
      </c>
      <c r="G103" s="12">
        <v>300000</v>
      </c>
    </row>
    <row r="104" spans="1:10" x14ac:dyDescent="0.25">
      <c r="A104" s="27">
        <v>3</v>
      </c>
      <c r="B104" s="28" t="s">
        <v>111</v>
      </c>
      <c r="C104" s="27"/>
      <c r="D104" s="27">
        <v>101999</v>
      </c>
      <c r="E104" s="24">
        <f>SUM(E105:E107)</f>
        <v>685000</v>
      </c>
      <c r="F104" s="24">
        <f t="shared" ref="F104:G104" si="10">SUM(F105:F107)</f>
        <v>295561.64</v>
      </c>
      <c r="G104" s="24">
        <f t="shared" si="10"/>
        <v>685000</v>
      </c>
      <c r="J104" s="57"/>
    </row>
    <row r="105" spans="1:10" x14ac:dyDescent="0.25">
      <c r="A105" s="31" t="s">
        <v>112</v>
      </c>
      <c r="B105" s="9" t="s">
        <v>113</v>
      </c>
      <c r="C105" s="10">
        <v>16800000</v>
      </c>
      <c r="D105" s="10"/>
      <c r="E105" s="17">
        <v>480000</v>
      </c>
      <c r="F105" s="17">
        <v>174713.31</v>
      </c>
      <c r="G105" s="17">
        <v>480000</v>
      </c>
    </row>
    <row r="106" spans="1:10" x14ac:dyDescent="0.25">
      <c r="A106" s="31" t="s">
        <v>114</v>
      </c>
      <c r="B106" s="9" t="s">
        <v>115</v>
      </c>
      <c r="C106" s="10">
        <v>31400000</v>
      </c>
      <c r="D106" s="10"/>
      <c r="E106" s="17">
        <v>200000</v>
      </c>
      <c r="F106" s="17">
        <v>120848.33</v>
      </c>
      <c r="G106" s="17">
        <v>200000</v>
      </c>
    </row>
    <row r="107" spans="1:10" x14ac:dyDescent="0.25">
      <c r="A107" s="31" t="s">
        <v>116</v>
      </c>
      <c r="B107" s="9" t="s">
        <v>117</v>
      </c>
      <c r="C107" s="10">
        <v>34432000</v>
      </c>
      <c r="D107" s="10"/>
      <c r="E107" s="17">
        <v>5000</v>
      </c>
      <c r="F107" s="17">
        <v>0</v>
      </c>
      <c r="G107" s="17">
        <v>5000</v>
      </c>
    </row>
    <row r="108" spans="1:10" x14ac:dyDescent="0.25">
      <c r="A108" s="27">
        <v>4</v>
      </c>
      <c r="B108" s="28" t="s">
        <v>118</v>
      </c>
      <c r="C108" s="27"/>
      <c r="D108" s="27">
        <v>103100</v>
      </c>
      <c r="E108" s="24">
        <f>SUM(E109:E124)</f>
        <v>2005000</v>
      </c>
      <c r="F108" s="24">
        <f t="shared" ref="F108:G108" si="11">SUM(F109:F124)</f>
        <v>463423.52999999997</v>
      </c>
      <c r="G108" s="24">
        <f t="shared" si="11"/>
        <v>2000000</v>
      </c>
      <c r="J108" s="57"/>
    </row>
    <row r="109" spans="1:10" x14ac:dyDescent="0.25">
      <c r="A109" s="31" t="s">
        <v>119</v>
      </c>
      <c r="B109" s="32" t="s">
        <v>217</v>
      </c>
      <c r="C109" s="33">
        <v>18000000</v>
      </c>
      <c r="D109" s="33"/>
      <c r="E109" s="12">
        <v>980000</v>
      </c>
      <c r="F109" s="17">
        <v>111817.32</v>
      </c>
      <c r="G109" s="12">
        <v>980000</v>
      </c>
    </row>
    <row r="110" spans="1:10" x14ac:dyDescent="0.25">
      <c r="A110" s="31" t="s">
        <v>120</v>
      </c>
      <c r="B110" s="9" t="s">
        <v>28</v>
      </c>
      <c r="C110" s="10">
        <v>30140000</v>
      </c>
      <c r="D110" s="10"/>
      <c r="E110" s="17">
        <v>20000</v>
      </c>
      <c r="F110" s="17">
        <v>0</v>
      </c>
      <c r="G110" s="17">
        <v>20000</v>
      </c>
    </row>
    <row r="111" spans="1:10" x14ac:dyDescent="0.25">
      <c r="A111" s="31" t="s">
        <v>121</v>
      </c>
      <c r="B111" s="9" t="s">
        <v>29</v>
      </c>
      <c r="C111" s="10">
        <v>30234600</v>
      </c>
      <c r="D111" s="10"/>
      <c r="E111" s="17">
        <v>10000</v>
      </c>
      <c r="F111" s="17">
        <v>0</v>
      </c>
      <c r="G111" s="17">
        <v>10000</v>
      </c>
    </row>
    <row r="112" spans="1:10" x14ac:dyDescent="0.25">
      <c r="A112" s="31" t="s">
        <v>122</v>
      </c>
      <c r="B112" s="9" t="s">
        <v>30</v>
      </c>
      <c r="C112" s="10">
        <v>44511000</v>
      </c>
      <c r="D112" s="10"/>
      <c r="E112" s="17">
        <v>80000</v>
      </c>
      <c r="F112" s="17">
        <v>22441.67</v>
      </c>
      <c r="G112" s="17">
        <v>80000</v>
      </c>
    </row>
    <row r="113" spans="1:7" x14ac:dyDescent="0.25">
      <c r="A113" s="31" t="s">
        <v>123</v>
      </c>
      <c r="B113" s="9" t="s">
        <v>31</v>
      </c>
      <c r="C113" s="10">
        <v>44512000</v>
      </c>
      <c r="D113" s="10"/>
      <c r="E113" s="17">
        <v>300000</v>
      </c>
      <c r="F113" s="17">
        <v>161022</v>
      </c>
      <c r="G113" s="17">
        <v>300000</v>
      </c>
    </row>
    <row r="114" spans="1:7" x14ac:dyDescent="0.25">
      <c r="A114" s="31" t="s">
        <v>125</v>
      </c>
      <c r="B114" s="32" t="s">
        <v>124</v>
      </c>
      <c r="C114" s="33"/>
      <c r="D114" s="34"/>
      <c r="E114" s="17">
        <v>20000</v>
      </c>
      <c r="F114" s="17">
        <v>0</v>
      </c>
      <c r="G114" s="17">
        <v>20000</v>
      </c>
    </row>
    <row r="115" spans="1:7" x14ac:dyDescent="0.25">
      <c r="A115" s="31" t="s">
        <v>127</v>
      </c>
      <c r="B115" s="32" t="s">
        <v>126</v>
      </c>
      <c r="C115" s="33">
        <v>33141623</v>
      </c>
      <c r="D115" s="34"/>
      <c r="E115" s="17">
        <v>50000</v>
      </c>
      <c r="F115" s="17">
        <v>0</v>
      </c>
      <c r="G115" s="17">
        <v>50000</v>
      </c>
    </row>
    <row r="116" spans="1:7" x14ac:dyDescent="0.25">
      <c r="A116" s="31" t="s">
        <v>130</v>
      </c>
      <c r="B116" s="32" t="s">
        <v>128</v>
      </c>
      <c r="C116" s="33" t="s">
        <v>129</v>
      </c>
      <c r="D116" s="34"/>
      <c r="E116" s="17">
        <v>5000</v>
      </c>
      <c r="F116" s="17">
        <v>0</v>
      </c>
      <c r="G116" s="17">
        <v>5000</v>
      </c>
    </row>
    <row r="117" spans="1:7" x14ac:dyDescent="0.25">
      <c r="A117" s="31" t="s">
        <v>132</v>
      </c>
      <c r="B117" s="32" t="s">
        <v>131</v>
      </c>
      <c r="C117" s="33">
        <v>30192151</v>
      </c>
      <c r="D117" s="34"/>
      <c r="E117" s="17">
        <v>20000</v>
      </c>
      <c r="F117" s="17">
        <v>7160</v>
      </c>
      <c r="G117" s="17">
        <v>20000</v>
      </c>
    </row>
    <row r="118" spans="1:7" x14ac:dyDescent="0.25">
      <c r="A118" s="31" t="s">
        <v>134</v>
      </c>
      <c r="B118" s="32" t="s">
        <v>133</v>
      </c>
      <c r="C118" s="33">
        <v>35111300</v>
      </c>
      <c r="D118" s="34"/>
      <c r="E118" s="17">
        <v>50000</v>
      </c>
      <c r="F118" s="17">
        <v>0</v>
      </c>
      <c r="G118" s="17">
        <v>50000</v>
      </c>
    </row>
    <row r="119" spans="1:7" x14ac:dyDescent="0.25">
      <c r="A119" s="31" t="s">
        <v>136</v>
      </c>
      <c r="B119" s="32" t="s">
        <v>135</v>
      </c>
      <c r="C119" s="33">
        <v>32552100</v>
      </c>
      <c r="D119" s="34"/>
      <c r="E119" s="17">
        <v>80000</v>
      </c>
      <c r="F119" s="17">
        <v>25100</v>
      </c>
      <c r="G119" s="17">
        <v>80000</v>
      </c>
    </row>
    <row r="120" spans="1:7" x14ac:dyDescent="0.25">
      <c r="A120" s="31" t="s">
        <v>138</v>
      </c>
      <c r="B120" s="32" t="s">
        <v>137</v>
      </c>
      <c r="C120" s="33">
        <v>34928470</v>
      </c>
      <c r="D120" s="34"/>
      <c r="E120" s="17">
        <v>20000</v>
      </c>
      <c r="F120" s="17">
        <v>0</v>
      </c>
      <c r="G120" s="17">
        <v>20000</v>
      </c>
    </row>
    <row r="121" spans="1:7" x14ac:dyDescent="0.25">
      <c r="A121" s="31" t="s">
        <v>140</v>
      </c>
      <c r="B121" s="32" t="s">
        <v>139</v>
      </c>
      <c r="C121" s="33">
        <v>39130000</v>
      </c>
      <c r="D121" s="34"/>
      <c r="E121" s="17">
        <v>350000</v>
      </c>
      <c r="F121" s="17">
        <v>133591.70000000001</v>
      </c>
      <c r="G121" s="12">
        <v>345000</v>
      </c>
    </row>
    <row r="122" spans="1:7" x14ac:dyDescent="0.25">
      <c r="A122" s="31" t="s">
        <v>142</v>
      </c>
      <c r="B122" s="32" t="s">
        <v>141</v>
      </c>
      <c r="C122" s="33">
        <v>30216000</v>
      </c>
      <c r="D122" s="34"/>
      <c r="E122" s="17">
        <v>5000</v>
      </c>
      <c r="F122" s="17">
        <v>1249.17</v>
      </c>
      <c r="G122" s="17">
        <v>5000</v>
      </c>
    </row>
    <row r="123" spans="1:7" x14ac:dyDescent="0.25">
      <c r="A123" s="31" t="s">
        <v>218</v>
      </c>
      <c r="B123" s="32" t="s">
        <v>32</v>
      </c>
      <c r="C123" s="33">
        <v>39711430</v>
      </c>
      <c r="D123" s="34"/>
      <c r="E123" s="17">
        <v>10000</v>
      </c>
      <c r="F123" s="17">
        <v>0</v>
      </c>
      <c r="G123" s="17">
        <v>10000</v>
      </c>
    </row>
    <row r="124" spans="1:7" x14ac:dyDescent="0.25">
      <c r="A124" s="31" t="s">
        <v>219</v>
      </c>
      <c r="B124" s="32" t="s">
        <v>220</v>
      </c>
      <c r="C124" s="33">
        <v>39715240</v>
      </c>
      <c r="D124" s="34"/>
      <c r="E124" s="17">
        <v>5000</v>
      </c>
      <c r="F124" s="17">
        <v>1041.67</v>
      </c>
      <c r="G124" s="17">
        <v>5000</v>
      </c>
    </row>
    <row r="125" spans="1:7" x14ac:dyDescent="0.25">
      <c r="A125" s="20">
        <v>5</v>
      </c>
      <c r="B125" s="28" t="s">
        <v>64</v>
      </c>
      <c r="C125" s="27">
        <v>34350000</v>
      </c>
      <c r="D125" s="27">
        <v>103200</v>
      </c>
      <c r="E125" s="24">
        <v>1500000</v>
      </c>
      <c r="F125" s="24">
        <v>223513.33</v>
      </c>
      <c r="G125" s="24">
        <v>980000</v>
      </c>
    </row>
    <row r="126" spans="1:7" x14ac:dyDescent="0.25">
      <c r="A126" s="27">
        <v>6</v>
      </c>
      <c r="B126" s="28" t="s">
        <v>143</v>
      </c>
      <c r="C126" s="27">
        <v>22200000</v>
      </c>
      <c r="D126" s="27">
        <v>559030</v>
      </c>
      <c r="E126" s="24">
        <v>250000</v>
      </c>
      <c r="F126" s="24">
        <v>195945.68</v>
      </c>
      <c r="G126" s="24">
        <v>250000</v>
      </c>
    </row>
    <row r="127" spans="1:7" x14ac:dyDescent="0.25">
      <c r="A127" s="20">
        <v>7</v>
      </c>
      <c r="B127" s="28" t="s">
        <v>144</v>
      </c>
      <c r="C127" s="27">
        <v>48000000</v>
      </c>
      <c r="D127" s="29" t="s">
        <v>85</v>
      </c>
      <c r="E127" s="24">
        <v>300000</v>
      </c>
      <c r="F127" s="24">
        <v>78247.5</v>
      </c>
      <c r="G127" s="24">
        <v>300000</v>
      </c>
    </row>
    <row r="128" spans="1:7" x14ac:dyDescent="0.25">
      <c r="A128" s="27">
        <v>8</v>
      </c>
      <c r="B128" s="21" t="s">
        <v>145</v>
      </c>
      <c r="C128" s="20">
        <v>30230000</v>
      </c>
      <c r="D128" s="23" t="s">
        <v>71</v>
      </c>
      <c r="E128" s="24">
        <v>800000</v>
      </c>
      <c r="F128" s="24">
        <v>432766.67</v>
      </c>
      <c r="G128" s="24">
        <v>500000</v>
      </c>
    </row>
    <row r="129" spans="1:7" x14ac:dyDescent="0.25">
      <c r="A129" s="20">
        <v>9</v>
      </c>
      <c r="B129" s="21" t="s">
        <v>146</v>
      </c>
      <c r="C129" s="20">
        <v>32323500</v>
      </c>
      <c r="D129" s="23" t="s">
        <v>71</v>
      </c>
      <c r="E129" s="24">
        <v>200000</v>
      </c>
      <c r="F129" s="24">
        <v>0</v>
      </c>
      <c r="G129" s="24">
        <v>200000</v>
      </c>
    </row>
    <row r="130" spans="1:7" x14ac:dyDescent="0.25">
      <c r="A130" s="27">
        <v>10</v>
      </c>
      <c r="B130" s="28" t="s">
        <v>147</v>
      </c>
      <c r="C130" s="27">
        <v>30142200</v>
      </c>
      <c r="D130" s="23" t="s">
        <v>71</v>
      </c>
      <c r="E130" s="24">
        <v>40000</v>
      </c>
      <c r="F130" s="24">
        <v>0</v>
      </c>
      <c r="G130" s="24">
        <v>40000</v>
      </c>
    </row>
    <row r="131" spans="1:7" x14ac:dyDescent="0.25">
      <c r="A131" s="20">
        <v>11</v>
      </c>
      <c r="B131" s="28" t="s">
        <v>148</v>
      </c>
      <c r="C131" s="27">
        <v>16310000</v>
      </c>
      <c r="D131" s="23" t="s">
        <v>71</v>
      </c>
      <c r="E131" s="24">
        <v>350000</v>
      </c>
      <c r="F131" s="24">
        <v>91666.67</v>
      </c>
      <c r="G131" s="24">
        <v>200000</v>
      </c>
    </row>
    <row r="132" spans="1:7" x14ac:dyDescent="0.25">
      <c r="A132" s="27">
        <v>12</v>
      </c>
      <c r="B132" s="28" t="s">
        <v>149</v>
      </c>
      <c r="C132" s="27">
        <v>39150000</v>
      </c>
      <c r="D132" s="23" t="s">
        <v>71</v>
      </c>
      <c r="E132" s="24">
        <v>350000</v>
      </c>
      <c r="F132" s="24">
        <v>0</v>
      </c>
      <c r="G132" s="24">
        <v>350000</v>
      </c>
    </row>
    <row r="133" spans="1:7" x14ac:dyDescent="0.25">
      <c r="A133" s="20">
        <v>13</v>
      </c>
      <c r="B133" s="28" t="s">
        <v>150</v>
      </c>
      <c r="C133" s="27">
        <v>44613700</v>
      </c>
      <c r="D133" s="23" t="s">
        <v>71</v>
      </c>
      <c r="E133" s="24">
        <v>490000</v>
      </c>
      <c r="F133" s="24">
        <v>0</v>
      </c>
      <c r="G133" s="24">
        <v>490000</v>
      </c>
    </row>
    <row r="134" spans="1:7" x14ac:dyDescent="0.25">
      <c r="A134" s="20">
        <v>14</v>
      </c>
      <c r="B134" s="28" t="s">
        <v>151</v>
      </c>
      <c r="C134" s="27">
        <v>42122230</v>
      </c>
      <c r="D134" s="23" t="s">
        <v>71</v>
      </c>
      <c r="E134" s="24">
        <v>300000</v>
      </c>
      <c r="F134" s="24">
        <v>0</v>
      </c>
      <c r="G134" s="24">
        <v>300000</v>
      </c>
    </row>
    <row r="135" spans="1:7" x14ac:dyDescent="0.25">
      <c r="A135" s="27">
        <v>15</v>
      </c>
      <c r="B135" s="28" t="s">
        <v>152</v>
      </c>
      <c r="C135" s="27"/>
      <c r="D135" s="23" t="s">
        <v>71</v>
      </c>
      <c r="E135" s="24">
        <v>480000</v>
      </c>
      <c r="F135" s="24">
        <v>0</v>
      </c>
      <c r="G135" s="24">
        <v>480000</v>
      </c>
    </row>
    <row r="136" spans="1:7" x14ac:dyDescent="0.25">
      <c r="A136" s="20">
        <v>16</v>
      </c>
      <c r="B136" s="28" t="s">
        <v>153</v>
      </c>
      <c r="C136" s="27">
        <v>34223300</v>
      </c>
      <c r="D136" s="23" t="s">
        <v>71</v>
      </c>
      <c r="E136" s="24">
        <v>200000</v>
      </c>
      <c r="F136" s="24">
        <v>0</v>
      </c>
      <c r="G136" s="24">
        <v>200000</v>
      </c>
    </row>
    <row r="137" spans="1:7" x14ac:dyDescent="0.25">
      <c r="A137" s="27">
        <v>17</v>
      </c>
      <c r="B137" s="28" t="s">
        <v>154</v>
      </c>
      <c r="C137" s="27">
        <v>39717200</v>
      </c>
      <c r="D137" s="23" t="s">
        <v>71</v>
      </c>
      <c r="E137" s="24">
        <v>100000</v>
      </c>
      <c r="F137" s="24">
        <v>37760</v>
      </c>
      <c r="G137" s="24">
        <v>100000</v>
      </c>
    </row>
    <row r="138" spans="1:7" x14ac:dyDescent="0.25">
      <c r="A138" s="20">
        <v>18</v>
      </c>
      <c r="B138" s="28" t="s">
        <v>155</v>
      </c>
      <c r="C138" s="27">
        <v>31156000</v>
      </c>
      <c r="D138" s="23" t="s">
        <v>71</v>
      </c>
      <c r="E138" s="24">
        <v>110000</v>
      </c>
      <c r="F138" s="24">
        <v>33332.5</v>
      </c>
      <c r="G138" s="24">
        <v>100000</v>
      </c>
    </row>
    <row r="139" spans="1:7" x14ac:dyDescent="0.25">
      <c r="A139" s="27">
        <v>19</v>
      </c>
      <c r="B139" s="28" t="s">
        <v>156</v>
      </c>
      <c r="C139" s="27">
        <v>38421100</v>
      </c>
      <c r="D139" s="23" t="s">
        <v>71</v>
      </c>
      <c r="E139" s="24">
        <v>300000</v>
      </c>
      <c r="F139" s="24">
        <v>0</v>
      </c>
      <c r="G139" s="24">
        <v>300000</v>
      </c>
    </row>
    <row r="140" spans="1:7" x14ac:dyDescent="0.25">
      <c r="A140" s="27">
        <v>20</v>
      </c>
      <c r="B140" s="55" t="s">
        <v>239</v>
      </c>
      <c r="C140" s="27">
        <v>31711310</v>
      </c>
      <c r="D140" s="23" t="s">
        <v>71</v>
      </c>
      <c r="E140" s="24">
        <v>320000</v>
      </c>
      <c r="F140" s="24">
        <v>0</v>
      </c>
      <c r="G140" s="24">
        <v>320000</v>
      </c>
    </row>
    <row r="141" spans="1:7" x14ac:dyDescent="0.25">
      <c r="A141" s="27">
        <v>21</v>
      </c>
      <c r="B141" s="55" t="s">
        <v>276</v>
      </c>
      <c r="C141" s="27">
        <v>39300000</v>
      </c>
      <c r="D141" s="23" t="s">
        <v>71</v>
      </c>
      <c r="E141" s="24">
        <v>0</v>
      </c>
      <c r="F141" s="24">
        <v>0</v>
      </c>
      <c r="G141" s="24">
        <v>500000</v>
      </c>
    </row>
    <row r="142" spans="1:7" x14ac:dyDescent="0.25">
      <c r="A142" s="70" t="s">
        <v>72</v>
      </c>
      <c r="B142" s="70"/>
      <c r="C142" s="70"/>
      <c r="D142" s="70"/>
      <c r="E142" s="19">
        <f>E66+E72+E104+E108+E125+E126+E127+E128+E129+E130+E131+E132+E133+E134+E135+E136+E137+E138+E139+E140+E141</f>
        <v>21035000</v>
      </c>
      <c r="F142" s="19">
        <f t="shared" ref="F142:G142" si="12">F66+F72+F104+F108+F125+F126+F127+F128+F129+F130+F131+F132+F133+F134+F135+F136+F137+F138+F139+F140+F141</f>
        <v>8822332.4199999999</v>
      </c>
      <c r="G142" s="19">
        <f t="shared" si="12"/>
        <v>20745000</v>
      </c>
    </row>
    <row r="143" spans="1:7" x14ac:dyDescent="0.25">
      <c r="A143" s="35"/>
      <c r="B143" s="35"/>
      <c r="C143" s="35"/>
      <c r="D143" s="35"/>
      <c r="E143" s="57"/>
    </row>
    <row r="144" spans="1:7" ht="15.75" x14ac:dyDescent="0.25">
      <c r="A144" s="38" t="s">
        <v>53</v>
      </c>
      <c r="B144" s="39" t="s">
        <v>8</v>
      </c>
      <c r="C144" s="38" t="s">
        <v>244</v>
      </c>
      <c r="D144" s="38" t="s">
        <v>0</v>
      </c>
      <c r="E144" s="42" t="s">
        <v>73</v>
      </c>
      <c r="F144" s="42" t="s">
        <v>341</v>
      </c>
      <c r="G144" s="42" t="s">
        <v>232</v>
      </c>
    </row>
    <row r="145" spans="1:10" x14ac:dyDescent="0.25">
      <c r="A145" s="20">
        <v>22</v>
      </c>
      <c r="B145" s="21" t="s">
        <v>157</v>
      </c>
      <c r="C145" s="20">
        <v>55000000</v>
      </c>
      <c r="D145" s="20">
        <v>551000</v>
      </c>
      <c r="E145" s="22">
        <v>490000</v>
      </c>
      <c r="F145" s="22">
        <v>137734.56</v>
      </c>
      <c r="G145" s="22">
        <v>490000</v>
      </c>
    </row>
    <row r="146" spans="1:10" x14ac:dyDescent="0.25">
      <c r="A146" s="27">
        <v>23</v>
      </c>
      <c r="B146" s="28" t="s">
        <v>158</v>
      </c>
      <c r="C146" s="29" t="s">
        <v>159</v>
      </c>
      <c r="D146" s="27">
        <v>513400</v>
      </c>
      <c r="E146" s="24">
        <v>600000</v>
      </c>
      <c r="F146" s="24">
        <v>319195.5</v>
      </c>
      <c r="G146" s="24">
        <v>600000</v>
      </c>
    </row>
    <row r="147" spans="1:10" x14ac:dyDescent="0.25">
      <c r="A147" s="27">
        <v>24</v>
      </c>
      <c r="B147" s="28" t="s">
        <v>160</v>
      </c>
      <c r="C147" s="27">
        <v>60100000</v>
      </c>
      <c r="D147" s="27">
        <v>531000</v>
      </c>
      <c r="E147" s="24">
        <v>250000</v>
      </c>
      <c r="F147" s="24">
        <v>22044.76</v>
      </c>
      <c r="G147" s="24">
        <v>300000</v>
      </c>
    </row>
    <row r="148" spans="1:10" x14ac:dyDescent="0.25">
      <c r="A148" s="20">
        <v>25</v>
      </c>
      <c r="B148" s="21" t="s">
        <v>77</v>
      </c>
      <c r="C148" s="20">
        <v>64210000</v>
      </c>
      <c r="D148" s="27"/>
      <c r="E148" s="24">
        <f>SUM(E149:E150)</f>
        <v>980000</v>
      </c>
      <c r="F148" s="24">
        <f t="shared" ref="F148:G148" si="13">SUM(F149:F150)</f>
        <v>631671.51</v>
      </c>
      <c r="G148" s="24">
        <f t="shared" si="13"/>
        <v>980000</v>
      </c>
    </row>
    <row r="149" spans="1:10" x14ac:dyDescent="0.25">
      <c r="A149" s="31" t="s">
        <v>280</v>
      </c>
      <c r="B149" s="5" t="s">
        <v>78</v>
      </c>
      <c r="C149" s="3">
        <v>64211000</v>
      </c>
      <c r="D149" s="3">
        <v>531500</v>
      </c>
      <c r="E149" s="12">
        <v>200000</v>
      </c>
      <c r="F149" s="12">
        <v>111661.77</v>
      </c>
      <c r="G149" s="12">
        <v>200000</v>
      </c>
    </row>
    <row r="150" spans="1:10" x14ac:dyDescent="0.25">
      <c r="A150" s="31" t="s">
        <v>281</v>
      </c>
      <c r="B150" s="5" t="s">
        <v>79</v>
      </c>
      <c r="C150" s="3">
        <v>64212000</v>
      </c>
      <c r="D150" s="3">
        <v>531510</v>
      </c>
      <c r="E150" s="12">
        <v>780000</v>
      </c>
      <c r="F150" s="12">
        <v>520009.74</v>
      </c>
      <c r="G150" s="12">
        <v>780000</v>
      </c>
    </row>
    <row r="151" spans="1:10" x14ac:dyDescent="0.25">
      <c r="A151" s="27">
        <v>26</v>
      </c>
      <c r="B151" s="28" t="s">
        <v>161</v>
      </c>
      <c r="C151" s="27">
        <v>72400000</v>
      </c>
      <c r="D151" s="27">
        <v>531530</v>
      </c>
      <c r="E151" s="24">
        <v>250000</v>
      </c>
      <c r="F151" s="24">
        <v>153900</v>
      </c>
      <c r="G151" s="24">
        <v>250000</v>
      </c>
    </row>
    <row r="152" spans="1:10" x14ac:dyDescent="0.25">
      <c r="A152" s="27">
        <v>27</v>
      </c>
      <c r="B152" s="28" t="s">
        <v>80</v>
      </c>
      <c r="C152" s="27"/>
      <c r="D152" s="27">
        <v>532000</v>
      </c>
      <c r="E152" s="24">
        <f>SUM(E153:E175)</f>
        <v>5240000</v>
      </c>
      <c r="F152" s="24">
        <f t="shared" ref="F152:G152" si="14">SUM(F153:F175)</f>
        <v>1935358.9100000001</v>
      </c>
      <c r="G152" s="24">
        <f t="shared" si="14"/>
        <v>4870000</v>
      </c>
      <c r="J152" s="57"/>
    </row>
    <row r="153" spans="1:10" x14ac:dyDescent="0.25">
      <c r="A153" s="31" t="s">
        <v>282</v>
      </c>
      <c r="B153" s="9" t="s">
        <v>33</v>
      </c>
      <c r="C153" s="10">
        <v>50433000</v>
      </c>
      <c r="D153" s="10"/>
      <c r="E153" s="17">
        <v>80000</v>
      </c>
      <c r="F153" s="17">
        <v>7420</v>
      </c>
      <c r="G153" s="17">
        <v>80000</v>
      </c>
    </row>
    <row r="154" spans="1:10" x14ac:dyDescent="0.25">
      <c r="A154" s="31" t="s">
        <v>283</v>
      </c>
      <c r="B154" s="9" t="s">
        <v>34</v>
      </c>
      <c r="C154" s="10">
        <v>50112000</v>
      </c>
      <c r="D154" s="10"/>
      <c r="E154" s="17">
        <v>470000</v>
      </c>
      <c r="F154" s="17">
        <v>132596.67000000001</v>
      </c>
      <c r="G154" s="12">
        <v>450000</v>
      </c>
    </row>
    <row r="155" spans="1:10" x14ac:dyDescent="0.25">
      <c r="A155" s="31" t="s">
        <v>284</v>
      </c>
      <c r="B155" s="9" t="s">
        <v>35</v>
      </c>
      <c r="C155" s="10">
        <v>50310000</v>
      </c>
      <c r="D155" s="10"/>
      <c r="E155" s="12">
        <v>450000</v>
      </c>
      <c r="F155" s="17">
        <v>155315</v>
      </c>
      <c r="G155" s="12">
        <v>400000</v>
      </c>
    </row>
    <row r="156" spans="1:10" x14ac:dyDescent="0.25">
      <c r="A156" s="31" t="s">
        <v>285</v>
      </c>
      <c r="B156" s="9" t="s">
        <v>36</v>
      </c>
      <c r="C156" s="10">
        <v>50112300</v>
      </c>
      <c r="D156" s="10"/>
      <c r="E156" s="12">
        <v>80000</v>
      </c>
      <c r="F156" s="17">
        <v>56400</v>
      </c>
      <c r="G156" s="12">
        <v>80000</v>
      </c>
    </row>
    <row r="157" spans="1:10" x14ac:dyDescent="0.25">
      <c r="A157" s="31" t="s">
        <v>286</v>
      </c>
      <c r="B157" s="9" t="s">
        <v>38</v>
      </c>
      <c r="C157" s="10">
        <v>50112111</v>
      </c>
      <c r="D157" s="10"/>
      <c r="E157" s="12">
        <v>150000</v>
      </c>
      <c r="F157" s="17">
        <v>0</v>
      </c>
      <c r="G157" s="12">
        <v>100000</v>
      </c>
      <c r="J157" s="57"/>
    </row>
    <row r="158" spans="1:10" x14ac:dyDescent="0.25">
      <c r="A158" s="31" t="s">
        <v>287</v>
      </c>
      <c r="B158" s="9" t="s">
        <v>39</v>
      </c>
      <c r="C158" s="10">
        <v>50512000</v>
      </c>
      <c r="D158" s="10"/>
      <c r="E158" s="12">
        <v>100000</v>
      </c>
      <c r="F158" s="17">
        <v>0</v>
      </c>
      <c r="G158" s="12">
        <v>100000</v>
      </c>
    </row>
    <row r="159" spans="1:10" x14ac:dyDescent="0.25">
      <c r="A159" s="31" t="s">
        <v>288</v>
      </c>
      <c r="B159" s="9" t="s">
        <v>162</v>
      </c>
      <c r="C159" s="10">
        <v>50531300</v>
      </c>
      <c r="D159" s="10"/>
      <c r="E159" s="12">
        <v>100000</v>
      </c>
      <c r="F159" s="17">
        <v>0</v>
      </c>
      <c r="G159" s="12">
        <v>100000</v>
      </c>
    </row>
    <row r="160" spans="1:10" x14ac:dyDescent="0.25">
      <c r="A160" s="31" t="s">
        <v>289</v>
      </c>
      <c r="B160" s="9" t="s">
        <v>40</v>
      </c>
      <c r="C160" s="10">
        <v>50334110</v>
      </c>
      <c r="D160" s="10"/>
      <c r="E160" s="12">
        <v>50000</v>
      </c>
      <c r="F160" s="17">
        <v>4700</v>
      </c>
      <c r="G160" s="12">
        <v>50000</v>
      </c>
    </row>
    <row r="161" spans="1:7" x14ac:dyDescent="0.25">
      <c r="A161" s="31" t="s">
        <v>290</v>
      </c>
      <c r="B161" s="25" t="s">
        <v>163</v>
      </c>
      <c r="C161" s="10">
        <v>50532400</v>
      </c>
      <c r="D161" s="10"/>
      <c r="E161" s="12">
        <v>100000</v>
      </c>
      <c r="F161" s="17">
        <v>48000</v>
      </c>
      <c r="G161" s="12">
        <v>100000</v>
      </c>
    </row>
    <row r="162" spans="1:7" x14ac:dyDescent="0.25">
      <c r="A162" s="31" t="s">
        <v>291</v>
      </c>
      <c r="B162" s="9" t="s">
        <v>41</v>
      </c>
      <c r="C162" s="10">
        <v>50531100</v>
      </c>
      <c r="D162" s="10"/>
      <c r="E162" s="12">
        <v>20000</v>
      </c>
      <c r="F162" s="17">
        <v>8000</v>
      </c>
      <c r="G162" s="12">
        <v>20000</v>
      </c>
    </row>
    <row r="163" spans="1:7" x14ac:dyDescent="0.25">
      <c r="A163" s="31" t="s">
        <v>292</v>
      </c>
      <c r="B163" s="9" t="s">
        <v>164</v>
      </c>
      <c r="C163" s="10">
        <v>77300000</v>
      </c>
      <c r="D163" s="10"/>
      <c r="E163" s="12">
        <v>300000</v>
      </c>
      <c r="F163" s="17">
        <v>196303.32</v>
      </c>
      <c r="G163" s="12">
        <v>300000</v>
      </c>
    </row>
    <row r="164" spans="1:7" x14ac:dyDescent="0.25">
      <c r="A164" s="31" t="s">
        <v>293</v>
      </c>
      <c r="B164" s="30" t="s">
        <v>165</v>
      </c>
      <c r="C164" s="10">
        <v>50532000</v>
      </c>
      <c r="D164" s="10"/>
      <c r="E164" s="12">
        <v>100000</v>
      </c>
      <c r="F164" s="17">
        <v>50927.25</v>
      </c>
      <c r="G164" s="12">
        <v>100000</v>
      </c>
    </row>
    <row r="165" spans="1:7" x14ac:dyDescent="0.25">
      <c r="A165" s="31" t="s">
        <v>294</v>
      </c>
      <c r="B165" s="9" t="s">
        <v>37</v>
      </c>
      <c r="C165" s="10">
        <v>50116500</v>
      </c>
      <c r="D165" s="10">
        <v>532100</v>
      </c>
      <c r="E165" s="12">
        <v>150000</v>
      </c>
      <c r="F165" s="17">
        <v>91083.34</v>
      </c>
      <c r="G165" s="12">
        <v>150000</v>
      </c>
    </row>
    <row r="166" spans="1:7" x14ac:dyDescent="0.25">
      <c r="A166" s="31" t="s">
        <v>295</v>
      </c>
      <c r="B166" s="9" t="s">
        <v>166</v>
      </c>
      <c r="C166" s="10">
        <v>45421130</v>
      </c>
      <c r="D166" s="10"/>
      <c r="E166" s="12">
        <v>600000</v>
      </c>
      <c r="F166" s="17">
        <v>0</v>
      </c>
      <c r="G166" s="12">
        <v>200000</v>
      </c>
    </row>
    <row r="167" spans="1:7" x14ac:dyDescent="0.25">
      <c r="A167" s="31" t="s">
        <v>296</v>
      </c>
      <c r="B167" s="9" t="s">
        <v>167</v>
      </c>
      <c r="C167" s="10" t="s">
        <v>168</v>
      </c>
      <c r="D167" s="10"/>
      <c r="E167" s="12">
        <v>200000</v>
      </c>
      <c r="F167" s="17">
        <v>0</v>
      </c>
      <c r="G167" s="12">
        <v>200000</v>
      </c>
    </row>
    <row r="168" spans="1:7" x14ac:dyDescent="0.25">
      <c r="A168" s="31" t="s">
        <v>297</v>
      </c>
      <c r="B168" s="9" t="s">
        <v>169</v>
      </c>
      <c r="C168" s="10"/>
      <c r="D168" s="10"/>
      <c r="E168" s="12">
        <v>300000</v>
      </c>
      <c r="F168" s="17">
        <v>0</v>
      </c>
      <c r="G168" s="12">
        <v>300000</v>
      </c>
    </row>
    <row r="169" spans="1:7" x14ac:dyDescent="0.25">
      <c r="A169" s="31" t="s">
        <v>298</v>
      </c>
      <c r="B169" s="9" t="s">
        <v>170</v>
      </c>
      <c r="C169" s="10">
        <v>90470000</v>
      </c>
      <c r="D169" s="10"/>
      <c r="E169" s="12">
        <v>700000</v>
      </c>
      <c r="F169" s="17">
        <v>468300</v>
      </c>
      <c r="G169" s="12">
        <v>680000</v>
      </c>
    </row>
    <row r="170" spans="1:7" x14ac:dyDescent="0.25">
      <c r="A170" s="31" t="s">
        <v>299</v>
      </c>
      <c r="B170" s="32" t="s">
        <v>171</v>
      </c>
      <c r="C170" s="33">
        <v>51314000</v>
      </c>
      <c r="D170" s="33"/>
      <c r="E170" s="12">
        <v>100000</v>
      </c>
      <c r="F170" s="17">
        <v>0</v>
      </c>
      <c r="G170" s="12">
        <v>100000</v>
      </c>
    </row>
    <row r="171" spans="1:7" x14ac:dyDescent="0.25">
      <c r="A171" s="31" t="s">
        <v>300</v>
      </c>
      <c r="B171" s="32" t="s">
        <v>172</v>
      </c>
      <c r="C171" s="33">
        <v>38112100</v>
      </c>
      <c r="D171" s="33"/>
      <c r="E171" s="12">
        <v>150000</v>
      </c>
      <c r="F171" s="17">
        <v>0</v>
      </c>
      <c r="G171" s="12">
        <v>150000</v>
      </c>
    </row>
    <row r="172" spans="1:7" x14ac:dyDescent="0.25">
      <c r="A172" s="31" t="s">
        <v>301</v>
      </c>
      <c r="B172" s="9" t="s">
        <v>9</v>
      </c>
      <c r="C172" s="10">
        <v>50511000</v>
      </c>
      <c r="D172" s="10"/>
      <c r="E172" s="12">
        <v>980000</v>
      </c>
      <c r="F172" s="17">
        <v>691650</v>
      </c>
      <c r="G172" s="12">
        <v>950000</v>
      </c>
    </row>
    <row r="173" spans="1:7" x14ac:dyDescent="0.25">
      <c r="A173" s="31" t="s">
        <v>302</v>
      </c>
      <c r="B173" s="9" t="s">
        <v>221</v>
      </c>
      <c r="C173" s="10">
        <v>45262680</v>
      </c>
      <c r="D173" s="10"/>
      <c r="E173" s="12">
        <v>50000</v>
      </c>
      <c r="F173" s="17">
        <v>22680</v>
      </c>
      <c r="G173" s="12">
        <v>50000</v>
      </c>
    </row>
    <row r="174" spans="1:7" x14ac:dyDescent="0.25">
      <c r="A174" s="31" t="s">
        <v>303</v>
      </c>
      <c r="B174" s="9" t="s">
        <v>222</v>
      </c>
      <c r="C174" s="10"/>
      <c r="D174" s="10"/>
      <c r="E174" s="12">
        <v>10000</v>
      </c>
      <c r="F174" s="17">
        <v>1983.33</v>
      </c>
      <c r="G174" s="12">
        <v>10000</v>
      </c>
    </row>
    <row r="175" spans="1:7" x14ac:dyDescent="0.25">
      <c r="A175" s="31" t="s">
        <v>304</v>
      </c>
      <c r="B175" s="9" t="s">
        <v>274</v>
      </c>
      <c r="C175" s="10">
        <v>50800000</v>
      </c>
      <c r="D175" s="10"/>
      <c r="E175" s="12">
        <v>0</v>
      </c>
      <c r="F175" s="17">
        <v>0</v>
      </c>
      <c r="G175" s="12">
        <v>200000</v>
      </c>
    </row>
    <row r="176" spans="1:7" x14ac:dyDescent="0.25">
      <c r="A176" s="27">
        <v>28</v>
      </c>
      <c r="B176" s="28" t="s">
        <v>332</v>
      </c>
      <c r="C176" s="27" t="s">
        <v>173</v>
      </c>
      <c r="D176" s="27">
        <v>533000</v>
      </c>
      <c r="E176" s="24">
        <v>800000</v>
      </c>
      <c r="F176" s="24">
        <v>600358.38</v>
      </c>
      <c r="G176" s="24">
        <v>800000</v>
      </c>
    </row>
    <row r="177" spans="1:10" x14ac:dyDescent="0.25">
      <c r="A177" s="27">
        <v>29</v>
      </c>
      <c r="B177" s="28" t="s">
        <v>174</v>
      </c>
      <c r="C177" s="27" t="s">
        <v>175</v>
      </c>
      <c r="D177" s="27">
        <v>535000</v>
      </c>
      <c r="E177" s="24">
        <v>490000</v>
      </c>
      <c r="F177" s="24">
        <v>11830</v>
      </c>
      <c r="G177" s="24">
        <v>490000</v>
      </c>
    </row>
    <row r="178" spans="1:10" x14ac:dyDescent="0.25">
      <c r="A178" s="27">
        <v>30</v>
      </c>
      <c r="B178" s="28" t="s">
        <v>82</v>
      </c>
      <c r="C178" s="27"/>
      <c r="D178" s="27"/>
      <c r="E178" s="24">
        <f>SUM(E179:E184)</f>
        <v>1820000</v>
      </c>
      <c r="F178" s="24">
        <f t="shared" ref="F178:G178" si="15">SUM(F179:F184)</f>
        <v>823495.6</v>
      </c>
      <c r="G178" s="24">
        <f t="shared" si="15"/>
        <v>2020000</v>
      </c>
    </row>
    <row r="179" spans="1:10" x14ac:dyDescent="0.25">
      <c r="A179" s="31" t="s">
        <v>305</v>
      </c>
      <c r="B179" s="9" t="s">
        <v>42</v>
      </c>
      <c r="C179" s="10">
        <v>85100000</v>
      </c>
      <c r="D179" s="10">
        <v>550030</v>
      </c>
      <c r="E179" s="12">
        <v>480000</v>
      </c>
      <c r="F179" s="17">
        <v>182989.85</v>
      </c>
      <c r="G179" s="12">
        <v>480000</v>
      </c>
    </row>
    <row r="180" spans="1:10" x14ac:dyDescent="0.25">
      <c r="A180" s="31" t="s">
        <v>306</v>
      </c>
      <c r="B180" s="9" t="s">
        <v>245</v>
      </c>
      <c r="C180" s="10">
        <v>66171000</v>
      </c>
      <c r="D180" s="10">
        <v>550090</v>
      </c>
      <c r="E180" s="12">
        <v>100000</v>
      </c>
      <c r="F180" s="17">
        <v>61600</v>
      </c>
      <c r="G180" s="12">
        <v>200000</v>
      </c>
    </row>
    <row r="181" spans="1:10" x14ac:dyDescent="0.25">
      <c r="A181" s="31" t="s">
        <v>307</v>
      </c>
      <c r="B181" s="9" t="s">
        <v>43</v>
      </c>
      <c r="C181" s="10">
        <v>79212000</v>
      </c>
      <c r="D181" s="10">
        <v>550060</v>
      </c>
      <c r="E181" s="12">
        <v>240000</v>
      </c>
      <c r="F181" s="17">
        <v>240000</v>
      </c>
      <c r="G181" s="12">
        <v>240000</v>
      </c>
    </row>
    <row r="182" spans="1:10" x14ac:dyDescent="0.25">
      <c r="A182" s="31" t="s">
        <v>308</v>
      </c>
      <c r="B182" s="9" t="s">
        <v>176</v>
      </c>
      <c r="C182" s="10">
        <v>80000000</v>
      </c>
      <c r="D182" s="10">
        <v>550070</v>
      </c>
      <c r="E182" s="12">
        <v>100000</v>
      </c>
      <c r="F182" s="17">
        <v>15000</v>
      </c>
      <c r="G182" s="12">
        <v>200000</v>
      </c>
    </row>
    <row r="183" spans="1:10" x14ac:dyDescent="0.25">
      <c r="A183" s="31" t="s">
        <v>309</v>
      </c>
      <c r="B183" s="9" t="s">
        <v>177</v>
      </c>
      <c r="C183" s="10">
        <v>79110000</v>
      </c>
      <c r="D183" s="10">
        <v>550040</v>
      </c>
      <c r="E183" s="12">
        <v>800000</v>
      </c>
      <c r="F183" s="17">
        <v>323905.75</v>
      </c>
      <c r="G183" s="12">
        <v>800000</v>
      </c>
    </row>
    <row r="184" spans="1:10" x14ac:dyDescent="0.25">
      <c r="A184" s="31" t="s">
        <v>310</v>
      </c>
      <c r="B184" s="9" t="s">
        <v>178</v>
      </c>
      <c r="C184" s="10">
        <v>79130000</v>
      </c>
      <c r="D184" s="10">
        <v>550050</v>
      </c>
      <c r="E184" s="12">
        <v>100000</v>
      </c>
      <c r="F184" s="17">
        <v>0</v>
      </c>
      <c r="G184" s="12">
        <v>100000</v>
      </c>
    </row>
    <row r="185" spans="1:10" x14ac:dyDescent="0.25">
      <c r="A185" s="27">
        <v>31</v>
      </c>
      <c r="B185" s="28" t="s">
        <v>84</v>
      </c>
      <c r="C185" s="27"/>
      <c r="D185" s="27">
        <v>550900</v>
      </c>
      <c r="E185" s="24">
        <f>SUM(E186:E208)</f>
        <v>6700000</v>
      </c>
      <c r="F185" s="24">
        <f t="shared" ref="F185:G185" si="16">SUM(F186:F208)</f>
        <v>2273295.4500000002</v>
      </c>
      <c r="G185" s="24">
        <f t="shared" si="16"/>
        <v>6960000</v>
      </c>
      <c r="J185" s="57"/>
    </row>
    <row r="186" spans="1:10" x14ac:dyDescent="0.25">
      <c r="A186" s="34" t="s">
        <v>241</v>
      </c>
      <c r="B186" s="9" t="s">
        <v>13</v>
      </c>
      <c r="C186" s="10">
        <v>77211400</v>
      </c>
      <c r="D186" s="10"/>
      <c r="E186" s="12">
        <v>800000</v>
      </c>
      <c r="F186" s="12">
        <v>189000</v>
      </c>
      <c r="G186" s="12">
        <v>980000</v>
      </c>
    </row>
    <row r="187" spans="1:10" x14ac:dyDescent="0.25">
      <c r="A187" s="33" t="s">
        <v>242</v>
      </c>
      <c r="B187" s="9" t="s">
        <v>243</v>
      </c>
      <c r="C187" s="10">
        <v>72267100</v>
      </c>
      <c r="D187" s="10"/>
      <c r="E187" s="12">
        <v>900000</v>
      </c>
      <c r="F187" s="12">
        <v>726000</v>
      </c>
      <c r="G187" s="12">
        <v>980000</v>
      </c>
    </row>
    <row r="188" spans="1:10" x14ac:dyDescent="0.25">
      <c r="A188" s="34" t="s">
        <v>311</v>
      </c>
      <c r="B188" s="9" t="s">
        <v>12</v>
      </c>
      <c r="C188" s="10">
        <v>71250000</v>
      </c>
      <c r="D188" s="10"/>
      <c r="E188" s="12">
        <v>300000</v>
      </c>
      <c r="F188" s="17">
        <v>236240</v>
      </c>
      <c r="G188" s="12">
        <v>300000</v>
      </c>
    </row>
    <row r="189" spans="1:10" x14ac:dyDescent="0.25">
      <c r="A189" s="33" t="s">
        <v>312</v>
      </c>
      <c r="B189" s="9" t="s">
        <v>179</v>
      </c>
      <c r="C189" s="10"/>
      <c r="D189" s="10"/>
      <c r="E189" s="12">
        <v>100000</v>
      </c>
      <c r="F189" s="17">
        <v>0</v>
      </c>
      <c r="G189" s="12">
        <v>100000</v>
      </c>
    </row>
    <row r="190" spans="1:10" x14ac:dyDescent="0.25">
      <c r="A190" s="34" t="s">
        <v>313</v>
      </c>
      <c r="B190" s="36" t="s">
        <v>180</v>
      </c>
      <c r="C190" s="10">
        <v>45500000</v>
      </c>
      <c r="D190" s="10"/>
      <c r="E190" s="12">
        <v>300000</v>
      </c>
      <c r="F190" s="17">
        <v>32450</v>
      </c>
      <c r="G190" s="12">
        <v>300000</v>
      </c>
    </row>
    <row r="191" spans="1:10" x14ac:dyDescent="0.25">
      <c r="A191" s="33" t="s">
        <v>314</v>
      </c>
      <c r="B191" s="9" t="s">
        <v>44</v>
      </c>
      <c r="C191" s="10">
        <v>50413200</v>
      </c>
      <c r="D191" s="10"/>
      <c r="E191" s="12">
        <v>60000</v>
      </c>
      <c r="F191" s="17">
        <v>53425</v>
      </c>
      <c r="G191" s="12">
        <v>60000</v>
      </c>
    </row>
    <row r="192" spans="1:10" x14ac:dyDescent="0.25">
      <c r="A192" s="34" t="s">
        <v>315</v>
      </c>
      <c r="B192" s="9" t="s">
        <v>45</v>
      </c>
      <c r="C192" s="10">
        <v>66520000</v>
      </c>
      <c r="D192" s="10"/>
      <c r="E192" s="12">
        <v>50000</v>
      </c>
      <c r="F192" s="17">
        <v>24435.73</v>
      </c>
      <c r="G192" s="12">
        <v>50000</v>
      </c>
    </row>
    <row r="193" spans="1:7" x14ac:dyDescent="0.25">
      <c r="A193" s="33" t="s">
        <v>316</v>
      </c>
      <c r="B193" s="9" t="s">
        <v>223</v>
      </c>
      <c r="C193" s="10">
        <v>71320000</v>
      </c>
      <c r="D193" s="10"/>
      <c r="E193" s="12">
        <v>980000</v>
      </c>
      <c r="F193" s="17">
        <v>0</v>
      </c>
      <c r="G193" s="12">
        <v>980000</v>
      </c>
    </row>
    <row r="194" spans="1:7" x14ac:dyDescent="0.25">
      <c r="A194" s="34" t="s">
        <v>317</v>
      </c>
      <c r="B194" s="9" t="s">
        <v>181</v>
      </c>
      <c r="C194" s="10">
        <v>48613000</v>
      </c>
      <c r="D194" s="10"/>
      <c r="E194" s="12">
        <v>470000</v>
      </c>
      <c r="F194" s="17">
        <v>337975.43</v>
      </c>
      <c r="G194" s="12">
        <v>470000</v>
      </c>
    </row>
    <row r="195" spans="1:7" x14ac:dyDescent="0.25">
      <c r="A195" s="33" t="s">
        <v>318</v>
      </c>
      <c r="B195" s="9" t="s">
        <v>182</v>
      </c>
      <c r="C195" s="10">
        <v>30192151</v>
      </c>
      <c r="D195" s="10"/>
      <c r="E195" s="12">
        <v>150000</v>
      </c>
      <c r="F195" s="17">
        <v>0</v>
      </c>
      <c r="G195" s="12">
        <v>150000</v>
      </c>
    </row>
    <row r="196" spans="1:7" x14ac:dyDescent="0.25">
      <c r="A196" s="34" t="s">
        <v>319</v>
      </c>
      <c r="B196" s="9" t="s">
        <v>183</v>
      </c>
      <c r="C196" s="10" t="s">
        <v>184</v>
      </c>
      <c r="D196" s="10"/>
      <c r="E196" s="12">
        <v>10000</v>
      </c>
      <c r="F196" s="17">
        <v>0</v>
      </c>
      <c r="G196" s="12">
        <v>10000</v>
      </c>
    </row>
    <row r="197" spans="1:7" x14ac:dyDescent="0.25">
      <c r="A197" s="33" t="s">
        <v>320</v>
      </c>
      <c r="B197" s="9" t="s">
        <v>185</v>
      </c>
      <c r="C197" s="10">
        <v>90920000</v>
      </c>
      <c r="D197" s="10"/>
      <c r="E197" s="12">
        <v>200000</v>
      </c>
      <c r="F197" s="17">
        <v>23600</v>
      </c>
      <c r="G197" s="12">
        <v>200000</v>
      </c>
    </row>
    <row r="198" spans="1:7" x14ac:dyDescent="0.25">
      <c r="A198" s="34" t="s">
        <v>321</v>
      </c>
      <c r="B198" s="9" t="s">
        <v>186</v>
      </c>
      <c r="C198" s="10">
        <v>77310000</v>
      </c>
      <c r="D198" s="10"/>
      <c r="E198" s="12">
        <v>400000</v>
      </c>
      <c r="F198" s="17">
        <v>321689.82</v>
      </c>
      <c r="G198" s="12">
        <v>400000</v>
      </c>
    </row>
    <row r="199" spans="1:7" x14ac:dyDescent="0.25">
      <c r="A199" s="33" t="s">
        <v>322</v>
      </c>
      <c r="B199" s="9" t="s">
        <v>187</v>
      </c>
      <c r="C199" s="10">
        <v>71330000</v>
      </c>
      <c r="D199" s="10"/>
      <c r="E199" s="12">
        <v>80000</v>
      </c>
      <c r="F199" s="17">
        <v>50000</v>
      </c>
      <c r="G199" s="12">
        <v>80000</v>
      </c>
    </row>
    <row r="200" spans="1:7" x14ac:dyDescent="0.25">
      <c r="A200" s="34" t="s">
        <v>323</v>
      </c>
      <c r="B200" s="9" t="s">
        <v>188</v>
      </c>
      <c r="C200" s="10">
        <v>39224340</v>
      </c>
      <c r="D200" s="10"/>
      <c r="E200" s="12">
        <v>250000</v>
      </c>
      <c r="F200" s="17">
        <v>0</v>
      </c>
      <c r="G200" s="12">
        <v>250000</v>
      </c>
    </row>
    <row r="201" spans="1:7" x14ac:dyDescent="0.25">
      <c r="A201" s="33" t="s">
        <v>324</v>
      </c>
      <c r="B201" s="9" t="s">
        <v>189</v>
      </c>
      <c r="C201" s="10">
        <v>44212310</v>
      </c>
      <c r="D201" s="10"/>
      <c r="E201" s="12">
        <v>100000</v>
      </c>
      <c r="F201" s="17">
        <v>0</v>
      </c>
      <c r="G201" s="12">
        <v>100000</v>
      </c>
    </row>
    <row r="202" spans="1:7" x14ac:dyDescent="0.25">
      <c r="A202" s="34" t="s">
        <v>325</v>
      </c>
      <c r="B202" s="32" t="s">
        <v>190</v>
      </c>
      <c r="C202" s="33">
        <v>79714000</v>
      </c>
      <c r="D202" s="34"/>
      <c r="E202" s="12">
        <v>200000</v>
      </c>
      <c r="F202" s="17">
        <v>88009.47</v>
      </c>
      <c r="G202" s="12">
        <v>200000</v>
      </c>
    </row>
    <row r="203" spans="1:7" x14ac:dyDescent="0.25">
      <c r="A203" s="33" t="s">
        <v>326</v>
      </c>
      <c r="B203" s="32" t="s">
        <v>191</v>
      </c>
      <c r="C203" s="33">
        <v>92220000</v>
      </c>
      <c r="D203" s="34" t="s">
        <v>192</v>
      </c>
      <c r="E203" s="12">
        <v>100000</v>
      </c>
      <c r="F203" s="17">
        <v>39270</v>
      </c>
      <c r="G203" s="12">
        <v>100000</v>
      </c>
    </row>
    <row r="204" spans="1:7" x14ac:dyDescent="0.25">
      <c r="A204" s="34" t="s">
        <v>327</v>
      </c>
      <c r="B204" s="32" t="s">
        <v>193</v>
      </c>
      <c r="C204" s="33">
        <v>50850000</v>
      </c>
      <c r="D204" s="34"/>
      <c r="E204" s="12">
        <v>300000</v>
      </c>
      <c r="F204" s="17">
        <v>0</v>
      </c>
      <c r="G204" s="12">
        <v>300000</v>
      </c>
    </row>
    <row r="205" spans="1:7" x14ac:dyDescent="0.25">
      <c r="A205" s="33" t="s">
        <v>328</v>
      </c>
      <c r="B205" s="9" t="s">
        <v>240</v>
      </c>
      <c r="C205" s="33"/>
      <c r="D205" s="34"/>
      <c r="E205" s="12">
        <v>460000</v>
      </c>
      <c r="F205" s="17">
        <v>0</v>
      </c>
      <c r="G205" s="12">
        <v>460000</v>
      </c>
    </row>
    <row r="206" spans="1:7" x14ac:dyDescent="0.25">
      <c r="A206" s="34" t="s">
        <v>329</v>
      </c>
      <c r="B206" s="32" t="s">
        <v>194</v>
      </c>
      <c r="C206" s="33"/>
      <c r="D206" s="34"/>
      <c r="E206" s="12">
        <v>300000</v>
      </c>
      <c r="F206" s="17">
        <v>0</v>
      </c>
      <c r="G206" s="12">
        <v>300000</v>
      </c>
    </row>
    <row r="207" spans="1:7" x14ac:dyDescent="0.25">
      <c r="A207" s="33" t="s">
        <v>330</v>
      </c>
      <c r="B207" s="32" t="s">
        <v>195</v>
      </c>
      <c r="C207" s="33"/>
      <c r="D207" s="34"/>
      <c r="E207" s="12">
        <v>10000</v>
      </c>
      <c r="F207" s="17">
        <v>0</v>
      </c>
      <c r="G207" s="12">
        <v>10000</v>
      </c>
    </row>
    <row r="208" spans="1:7" x14ac:dyDescent="0.25">
      <c r="A208" s="34" t="s">
        <v>331</v>
      </c>
      <c r="B208" s="32" t="s">
        <v>227</v>
      </c>
      <c r="C208" s="33">
        <v>7960000</v>
      </c>
      <c r="D208" s="34"/>
      <c r="E208" s="12">
        <v>180000</v>
      </c>
      <c r="F208" s="17">
        <v>151200</v>
      </c>
      <c r="G208" s="12">
        <v>180000</v>
      </c>
    </row>
    <row r="209" spans="1:7" x14ac:dyDescent="0.25">
      <c r="A209" s="27">
        <v>32</v>
      </c>
      <c r="B209" s="28" t="s">
        <v>196</v>
      </c>
      <c r="C209" s="27">
        <v>66110000</v>
      </c>
      <c r="D209" s="27">
        <v>553000</v>
      </c>
      <c r="E209" s="24">
        <v>490000</v>
      </c>
      <c r="F209" s="24">
        <v>451734.08</v>
      </c>
      <c r="G209" s="24">
        <v>490000</v>
      </c>
    </row>
    <row r="210" spans="1:7" x14ac:dyDescent="0.25">
      <c r="A210" s="27">
        <v>33</v>
      </c>
      <c r="B210" s="28" t="s">
        <v>197</v>
      </c>
      <c r="C210" s="27"/>
      <c r="D210" s="27"/>
      <c r="E210" s="24">
        <f>SUM(E211:E212)</f>
        <v>800000</v>
      </c>
      <c r="F210" s="24">
        <f t="shared" ref="F210:G210" si="17">SUM(F211:F212)</f>
        <v>482979.12</v>
      </c>
      <c r="G210" s="24">
        <f t="shared" si="17"/>
        <v>800000</v>
      </c>
    </row>
    <row r="211" spans="1:7" x14ac:dyDescent="0.25">
      <c r="A211" s="31" t="s">
        <v>277</v>
      </c>
      <c r="B211" s="9" t="s">
        <v>46</v>
      </c>
      <c r="C211" s="10">
        <v>64100000</v>
      </c>
      <c r="D211" s="10">
        <v>553100</v>
      </c>
      <c r="E211" s="12">
        <v>400000</v>
      </c>
      <c r="F211" s="12">
        <v>283060.12</v>
      </c>
      <c r="G211" s="12">
        <v>400000</v>
      </c>
    </row>
    <row r="212" spans="1:7" x14ac:dyDescent="0.25">
      <c r="A212" s="31" t="s">
        <v>278</v>
      </c>
      <c r="B212" s="9" t="s">
        <v>47</v>
      </c>
      <c r="C212" s="33">
        <v>64212000</v>
      </c>
      <c r="D212" s="10">
        <v>531520</v>
      </c>
      <c r="E212" s="12">
        <v>400000</v>
      </c>
      <c r="F212" s="12">
        <v>199919</v>
      </c>
      <c r="G212" s="12">
        <v>400000</v>
      </c>
    </row>
    <row r="213" spans="1:7" x14ac:dyDescent="0.25">
      <c r="A213" s="27">
        <v>34</v>
      </c>
      <c r="B213" s="28" t="s">
        <v>198</v>
      </c>
      <c r="C213" s="27">
        <v>716312000</v>
      </c>
      <c r="D213" s="27">
        <v>559050</v>
      </c>
      <c r="E213" s="24">
        <v>300000</v>
      </c>
      <c r="F213" s="24">
        <v>267466.65999999997</v>
      </c>
      <c r="G213" s="24">
        <v>300000</v>
      </c>
    </row>
    <row r="214" spans="1:7" x14ac:dyDescent="0.25">
      <c r="A214" s="27">
        <v>35</v>
      </c>
      <c r="B214" s="28" t="s">
        <v>199</v>
      </c>
      <c r="C214" s="27">
        <v>79340000</v>
      </c>
      <c r="D214" s="27">
        <v>559020</v>
      </c>
      <c r="E214" s="24">
        <v>80000</v>
      </c>
      <c r="F214" s="24">
        <v>55781.25</v>
      </c>
      <c r="G214" s="24">
        <v>80000</v>
      </c>
    </row>
    <row r="215" spans="1:7" x14ac:dyDescent="0.25">
      <c r="A215" s="27">
        <v>36</v>
      </c>
      <c r="B215" s="43" t="s">
        <v>200</v>
      </c>
      <c r="C215" s="27">
        <v>71000000</v>
      </c>
      <c r="D215" s="27">
        <v>522000</v>
      </c>
      <c r="E215" s="24">
        <v>490000</v>
      </c>
      <c r="F215" s="24">
        <v>128933.82</v>
      </c>
      <c r="G215" s="24">
        <v>490000</v>
      </c>
    </row>
    <row r="216" spans="1:7" x14ac:dyDescent="0.25">
      <c r="A216" s="27">
        <v>37</v>
      </c>
      <c r="B216" s="28" t="s">
        <v>201</v>
      </c>
      <c r="C216" s="27"/>
      <c r="D216" s="27">
        <v>524000</v>
      </c>
      <c r="E216" s="24">
        <v>13520000</v>
      </c>
      <c r="F216" s="24">
        <v>11144890.529999999</v>
      </c>
      <c r="G216" s="24">
        <v>13000000</v>
      </c>
    </row>
    <row r="217" spans="1:7" x14ac:dyDescent="0.25">
      <c r="A217" s="27">
        <v>38</v>
      </c>
      <c r="B217" s="28" t="s">
        <v>202</v>
      </c>
      <c r="C217" s="27">
        <v>75242110</v>
      </c>
      <c r="D217" s="27">
        <v>559000</v>
      </c>
      <c r="E217" s="24">
        <v>1500000</v>
      </c>
      <c r="F217" s="24">
        <v>1297877.04</v>
      </c>
      <c r="G217" s="24">
        <v>1500000</v>
      </c>
    </row>
    <row r="218" spans="1:7" x14ac:dyDescent="0.25">
      <c r="A218" s="27">
        <v>39</v>
      </c>
      <c r="B218" s="28" t="s">
        <v>224</v>
      </c>
      <c r="C218" s="27"/>
      <c r="D218" s="23" t="s">
        <v>71</v>
      </c>
      <c r="E218" s="24">
        <v>498000</v>
      </c>
      <c r="F218" s="24">
        <v>0</v>
      </c>
      <c r="G218" s="24">
        <v>498000</v>
      </c>
    </row>
    <row r="219" spans="1:7" x14ac:dyDescent="0.25">
      <c r="A219" s="70" t="s">
        <v>86</v>
      </c>
      <c r="B219" s="70"/>
      <c r="C219" s="70"/>
      <c r="D219" s="70"/>
      <c r="E219" s="19">
        <f>E145+E146+E147+E148+E151+E152+E176+E177+E178+E185+E209+E210+E213+E214+E215+E216+E217+E218</f>
        <v>35298000</v>
      </c>
      <c r="F219" s="19">
        <f t="shared" ref="F219:G219" si="18">F145+F146+F147+F148+F151+F152+F176+F177+F178+F185+F209+F210+F213+F214+F215+F216+F217+F218</f>
        <v>20738547.169999998</v>
      </c>
      <c r="G219" s="19">
        <f t="shared" si="18"/>
        <v>34918000</v>
      </c>
    </row>
    <row r="220" spans="1:7" x14ac:dyDescent="0.25">
      <c r="A220" s="35"/>
      <c r="B220" s="35"/>
      <c r="C220" s="35"/>
      <c r="D220" s="35"/>
      <c r="G220" s="57"/>
    </row>
    <row r="221" spans="1:7" ht="15.75" x14ac:dyDescent="0.25">
      <c r="A221" s="38" t="s">
        <v>53</v>
      </c>
      <c r="B221" s="39" t="s">
        <v>48</v>
      </c>
      <c r="C221" s="38" t="s">
        <v>244</v>
      </c>
      <c r="D221" s="38" t="s">
        <v>0</v>
      </c>
      <c r="E221" s="42" t="s">
        <v>73</v>
      </c>
      <c r="F221" s="42" t="s">
        <v>341</v>
      </c>
      <c r="G221" s="42" t="s">
        <v>232</v>
      </c>
    </row>
    <row r="222" spans="1:7" x14ac:dyDescent="0.25">
      <c r="A222" s="27">
        <v>40</v>
      </c>
      <c r="B222" s="28" t="s">
        <v>203</v>
      </c>
      <c r="C222" s="27"/>
      <c r="D222" s="27">
        <v>532000</v>
      </c>
      <c r="E222" s="24">
        <f>SUM(E223:E227)</f>
        <v>1060000</v>
      </c>
      <c r="F222" s="24">
        <f t="shared" ref="F222:G222" si="19">SUM(F223:F227)</f>
        <v>71135</v>
      </c>
      <c r="G222" s="24">
        <f t="shared" si="19"/>
        <v>680000</v>
      </c>
    </row>
    <row r="223" spans="1:7" x14ac:dyDescent="0.25">
      <c r="A223" s="31" t="s">
        <v>333</v>
      </c>
      <c r="B223" s="9" t="s">
        <v>49</v>
      </c>
      <c r="C223" s="10">
        <v>45441000</v>
      </c>
      <c r="D223" s="10"/>
      <c r="E223" s="17">
        <v>50000</v>
      </c>
      <c r="F223" s="17">
        <v>2835</v>
      </c>
      <c r="G223" s="17">
        <v>50000</v>
      </c>
    </row>
    <row r="224" spans="1:7" x14ac:dyDescent="0.25">
      <c r="A224" s="31" t="s">
        <v>334</v>
      </c>
      <c r="B224" s="9" t="s">
        <v>204</v>
      </c>
      <c r="C224" s="10">
        <v>45421160</v>
      </c>
      <c r="D224" s="10"/>
      <c r="E224" s="17">
        <v>200000</v>
      </c>
      <c r="F224" s="17">
        <v>21850</v>
      </c>
      <c r="G224" s="17">
        <v>100000</v>
      </c>
    </row>
    <row r="225" spans="1:7" ht="26.25" x14ac:dyDescent="0.25">
      <c r="A225" s="31" t="s">
        <v>335</v>
      </c>
      <c r="B225" s="36" t="s">
        <v>205</v>
      </c>
      <c r="C225" s="10">
        <v>45259000</v>
      </c>
      <c r="D225" s="10"/>
      <c r="E225" s="17">
        <v>300000</v>
      </c>
      <c r="F225" s="17">
        <v>46450</v>
      </c>
      <c r="G225" s="17">
        <v>200000</v>
      </c>
    </row>
    <row r="226" spans="1:7" x14ac:dyDescent="0.25">
      <c r="A226" s="31" t="s">
        <v>336</v>
      </c>
      <c r="B226" s="36" t="s">
        <v>206</v>
      </c>
      <c r="C226" s="10">
        <v>45262310</v>
      </c>
      <c r="D226" s="10"/>
      <c r="E226" s="17">
        <v>30000</v>
      </c>
      <c r="F226" s="17">
        <v>0</v>
      </c>
      <c r="G226" s="17">
        <v>30000</v>
      </c>
    </row>
    <row r="227" spans="1:7" x14ac:dyDescent="0.25">
      <c r="A227" s="31" t="s">
        <v>337</v>
      </c>
      <c r="B227" s="36" t="s">
        <v>207</v>
      </c>
      <c r="C227" s="10">
        <v>45233222</v>
      </c>
      <c r="D227" s="10"/>
      <c r="E227" s="17">
        <v>480000</v>
      </c>
      <c r="F227" s="17">
        <v>0</v>
      </c>
      <c r="G227" s="17">
        <v>300000</v>
      </c>
    </row>
    <row r="228" spans="1:7" x14ac:dyDescent="0.25">
      <c r="A228" s="27">
        <v>41</v>
      </c>
      <c r="B228" s="37" t="s">
        <v>208</v>
      </c>
      <c r="C228" s="27">
        <v>45331200</v>
      </c>
      <c r="D228" s="29" t="s">
        <v>71</v>
      </c>
      <c r="E228" s="24">
        <v>200000</v>
      </c>
      <c r="F228" s="24">
        <v>0</v>
      </c>
      <c r="G228" s="24">
        <v>200000</v>
      </c>
    </row>
    <row r="229" spans="1:7" x14ac:dyDescent="0.25">
      <c r="A229" s="27">
        <v>42</v>
      </c>
      <c r="B229" s="28" t="s">
        <v>209</v>
      </c>
      <c r="C229" s="27"/>
      <c r="D229" s="29" t="s">
        <v>87</v>
      </c>
      <c r="E229" s="24">
        <f>SUM(E230:E232)</f>
        <v>1160000</v>
      </c>
      <c r="F229" s="24">
        <f t="shared" ref="F229:G229" si="20">SUM(F230:F232)</f>
        <v>126420.09</v>
      </c>
      <c r="G229" s="24">
        <f t="shared" si="20"/>
        <v>1780000</v>
      </c>
    </row>
    <row r="230" spans="1:7" x14ac:dyDescent="0.25">
      <c r="A230" s="31" t="s">
        <v>338</v>
      </c>
      <c r="B230" s="32" t="s">
        <v>210</v>
      </c>
      <c r="C230" s="33">
        <v>45261910</v>
      </c>
      <c r="D230" s="34"/>
      <c r="E230" s="12">
        <v>480000</v>
      </c>
      <c r="F230" s="12">
        <v>0</v>
      </c>
      <c r="G230" s="12">
        <v>980000</v>
      </c>
    </row>
    <row r="231" spans="1:7" x14ac:dyDescent="0.25">
      <c r="A231" s="31" t="s">
        <v>339</v>
      </c>
      <c r="B231" s="32" t="s">
        <v>211</v>
      </c>
      <c r="C231" s="33">
        <v>45432112</v>
      </c>
      <c r="D231" s="34"/>
      <c r="E231" s="12">
        <v>480000</v>
      </c>
      <c r="F231" s="12">
        <v>0</v>
      </c>
      <c r="G231" s="12">
        <v>600000</v>
      </c>
    </row>
    <row r="232" spans="1:7" x14ac:dyDescent="0.25">
      <c r="A232" s="33" t="s">
        <v>340</v>
      </c>
      <c r="B232" s="32" t="s">
        <v>212</v>
      </c>
      <c r="C232" s="33">
        <v>45300000</v>
      </c>
      <c r="D232" s="34"/>
      <c r="E232" s="12">
        <v>200000</v>
      </c>
      <c r="F232" s="12">
        <v>126420.09</v>
      </c>
      <c r="G232" s="12">
        <v>200000</v>
      </c>
    </row>
    <row r="233" spans="1:7" x14ac:dyDescent="0.25">
      <c r="A233" s="70" t="s">
        <v>88</v>
      </c>
      <c r="B233" s="70"/>
      <c r="C233" s="70"/>
      <c r="D233" s="70"/>
      <c r="E233" s="19">
        <f>E222+E228+E229</f>
        <v>2420000</v>
      </c>
      <c r="F233" s="19">
        <f t="shared" ref="F233:G233" si="21">F222+F228+F229</f>
        <v>197555.09</v>
      </c>
      <c r="G233" s="19">
        <f t="shared" si="21"/>
        <v>2660000</v>
      </c>
    </row>
    <row r="234" spans="1:7" x14ac:dyDescent="0.25">
      <c r="A234" s="35"/>
      <c r="B234" s="35"/>
      <c r="C234" s="35"/>
      <c r="D234" s="35"/>
      <c r="E234" s="18"/>
      <c r="F234" s="18"/>
    </row>
    <row r="235" spans="1:7" ht="15.75" x14ac:dyDescent="0.25">
      <c r="A235" s="61" t="s">
        <v>213</v>
      </c>
      <c r="B235" s="62"/>
      <c r="C235" s="62"/>
      <c r="D235" s="63"/>
      <c r="E235" s="45">
        <f>E142+E219+E233</f>
        <v>58753000</v>
      </c>
      <c r="F235" s="45">
        <f t="shared" ref="F235:G235" si="22">F142+F219+F233</f>
        <v>29758434.679999996</v>
      </c>
      <c r="G235" s="45">
        <f t="shared" si="22"/>
        <v>58323000</v>
      </c>
    </row>
    <row r="236" spans="1:7" ht="15.75" x14ac:dyDescent="0.25">
      <c r="A236" s="15"/>
      <c r="B236" s="15"/>
      <c r="C236" s="15"/>
      <c r="D236" s="15"/>
      <c r="G236" s="57"/>
    </row>
    <row r="237" spans="1:7" x14ac:dyDescent="0.25">
      <c r="A237" s="18"/>
      <c r="B237" s="18"/>
      <c r="C237" s="18"/>
      <c r="D237" s="18"/>
    </row>
    <row r="238" spans="1:7" ht="19.149999999999999" customHeight="1" x14ac:dyDescent="0.25">
      <c r="A238" s="64" t="s">
        <v>214</v>
      </c>
      <c r="B238" s="65"/>
      <c r="C238" s="65"/>
      <c r="D238" s="66"/>
      <c r="E238" s="46">
        <f>E51+E235</f>
        <v>141633000</v>
      </c>
      <c r="F238" s="46">
        <f t="shared" ref="F238:G238" si="23">F51+F235</f>
        <v>75270201.039999992</v>
      </c>
      <c r="G238" s="46">
        <f t="shared" si="23"/>
        <v>129553000</v>
      </c>
    </row>
    <row r="240" spans="1:7" x14ac:dyDescent="0.25">
      <c r="G240" s="57"/>
    </row>
    <row r="241" spans="1:7" ht="15.75" x14ac:dyDescent="0.25">
      <c r="A241" s="49"/>
      <c r="B241" s="15"/>
      <c r="C241" s="15"/>
      <c r="D241" s="15"/>
      <c r="E241" s="48"/>
      <c r="F241" s="48"/>
      <c r="G241" s="47"/>
    </row>
    <row r="242" spans="1:7" ht="15.75" x14ac:dyDescent="0.25">
      <c r="A242" s="49"/>
      <c r="B242" s="15"/>
      <c r="C242" s="15"/>
      <c r="D242" s="15"/>
      <c r="E242" s="48"/>
      <c r="F242" s="48"/>
      <c r="G242" s="47"/>
    </row>
    <row r="243" spans="1:7" ht="15.75" x14ac:dyDescent="0.25">
      <c r="A243" s="49"/>
      <c r="B243" s="15"/>
      <c r="C243" s="15"/>
      <c r="D243" s="15"/>
      <c r="E243" s="48"/>
      <c r="F243" s="48"/>
      <c r="G243" s="47"/>
    </row>
    <row r="244" spans="1:7" ht="15.75" x14ac:dyDescent="0.25">
      <c r="A244" s="49"/>
      <c r="B244" s="15"/>
      <c r="C244" s="15"/>
      <c r="D244" s="15"/>
      <c r="E244" s="48"/>
      <c r="F244" s="48"/>
      <c r="G244" s="47"/>
    </row>
    <row r="245" spans="1:7" x14ac:dyDescent="0.25">
      <c r="D245" s="67" t="s">
        <v>215</v>
      </c>
      <c r="E245" s="67"/>
      <c r="F245" s="67"/>
      <c r="G245" s="67"/>
    </row>
    <row r="246" spans="1:7" x14ac:dyDescent="0.25">
      <c r="D246" s="67" t="s">
        <v>279</v>
      </c>
      <c r="E246" s="67"/>
      <c r="F246" s="67"/>
      <c r="G246" s="67"/>
    </row>
  </sheetData>
  <mergeCells count="12">
    <mergeCell ref="D245:G245"/>
    <mergeCell ref="D246:G246"/>
    <mergeCell ref="A51:D51"/>
    <mergeCell ref="A63:G63"/>
    <mergeCell ref="A142:D142"/>
    <mergeCell ref="A219:D219"/>
    <mergeCell ref="A233:D233"/>
    <mergeCell ref="A48:D48"/>
    <mergeCell ref="A7:G7"/>
    <mergeCell ref="A29:D29"/>
    <mergeCell ref="A235:D235"/>
    <mergeCell ref="A238:D238"/>
  </mergeCells>
  <phoneticPr fontId="22" type="noConversion"/>
  <printOptions horizontalCentered="1"/>
  <pageMargins left="0.11811023622047245" right="0.11811023622047245" top="0.15748031496062992" bottom="0.15748031496062992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JN i Nabavki 2021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HelleN</dc:creator>
  <cp:keywords/>
  <dc:description/>
  <cp:lastModifiedBy>spomenka.milosevic@jpkk.rs</cp:lastModifiedBy>
  <cp:revision/>
  <cp:lastPrinted>2020-12-03T08:08:49Z</cp:lastPrinted>
  <dcterms:created xsi:type="dcterms:W3CDTF">2014-01-01T18:09:05Z</dcterms:created>
  <dcterms:modified xsi:type="dcterms:W3CDTF">2020-12-03T08:23:17Z</dcterms:modified>
  <cp:category/>
  <cp:contentStatus/>
</cp:coreProperties>
</file>